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40" windowHeight="11160"/>
  </bookViews>
  <sheets>
    <sheet name="ЭЛЕКТРОТЕХНИЧЕСКАЯ ПРОДУКЦИЯ" sheetId="4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'ЭЛЕКТРОТЕХНИЧЕСКАЯ ПРОДУКЦИЯ'!$A$16:$K$450</definedName>
  </definedNames>
  <calcPr calcId="145621"/>
</workbook>
</file>

<file path=xl/calcChain.xml><?xml version="1.0" encoding="utf-8"?>
<calcChain xmlns="http://schemas.openxmlformats.org/spreadsheetml/2006/main">
  <c r="J515" i="4" l="1"/>
  <c r="J513" i="4"/>
  <c r="J512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1" i="4"/>
  <c r="J490" i="4"/>
  <c r="J488" i="4"/>
  <c r="J487" i="4"/>
  <c r="J486" i="4"/>
  <c r="J485" i="4"/>
  <c r="J484" i="4"/>
  <c r="J482" i="4"/>
  <c r="J481" i="4"/>
  <c r="J480" i="4"/>
  <c r="J479" i="4"/>
  <c r="J478" i="4"/>
  <c r="J476" i="4"/>
  <c r="J474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8" i="4"/>
  <c r="J457" i="4"/>
  <c r="J456" i="4"/>
  <c r="J455" i="4"/>
  <c r="J454" i="4"/>
  <c r="J452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2" i="4"/>
  <c r="J73" i="4"/>
  <c r="J74" i="4"/>
  <c r="J75" i="4"/>
  <c r="J76" i="4"/>
  <c r="J77" i="4"/>
  <c r="J79" i="4"/>
  <c r="J80" i="4"/>
  <c r="J81" i="4"/>
  <c r="J82" i="4"/>
  <c r="J83" i="4"/>
  <c r="J84" i="4"/>
  <c r="J85" i="4"/>
  <c r="J86" i="4"/>
  <c r="J87" i="4"/>
  <c r="J89" i="4"/>
  <c r="J90" i="4"/>
  <c r="J92" i="4"/>
  <c r="J93" i="4"/>
  <c r="J94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2" i="4"/>
  <c r="J113" i="4"/>
  <c r="J114" i="4"/>
  <c r="J115" i="4"/>
  <c r="J118" i="4"/>
  <c r="J119" i="4"/>
  <c r="J120" i="4"/>
  <c r="J122" i="4"/>
  <c r="J123" i="4"/>
  <c r="J124" i="4"/>
  <c r="J125" i="4"/>
  <c r="J126" i="4"/>
  <c r="J127" i="4"/>
  <c r="J130" i="4"/>
  <c r="J132" i="4"/>
  <c r="J134" i="4"/>
  <c r="J135" i="4"/>
  <c r="J136" i="4"/>
  <c r="J139" i="4"/>
  <c r="J140" i="4"/>
  <c r="J141" i="4"/>
  <c r="J142" i="4"/>
  <c r="J143" i="4"/>
  <c r="J145" i="4"/>
  <c r="J146" i="4"/>
  <c r="J147" i="4"/>
  <c r="J148" i="4"/>
  <c r="J149" i="4"/>
  <c r="J151" i="4"/>
  <c r="J152" i="4"/>
  <c r="J155" i="4"/>
  <c r="J156" i="4"/>
  <c r="J157" i="4"/>
  <c r="J160" i="4"/>
  <c r="J162" i="4"/>
  <c r="J165" i="4"/>
  <c r="J166" i="4"/>
  <c r="J167" i="4"/>
  <c r="J168" i="4"/>
  <c r="J169" i="4"/>
  <c r="J170" i="4"/>
  <c r="J171" i="4"/>
  <c r="J173" i="4"/>
  <c r="J174" i="4"/>
  <c r="J175" i="4"/>
  <c r="J176" i="4"/>
  <c r="J177" i="4"/>
  <c r="J178" i="4"/>
  <c r="J179" i="4"/>
  <c r="J180" i="4"/>
  <c r="J182" i="4"/>
  <c r="J183" i="4"/>
  <c r="J184" i="4"/>
  <c r="J186" i="4"/>
  <c r="J187" i="4"/>
  <c r="J190" i="4"/>
  <c r="J191" i="4"/>
  <c r="J193" i="4"/>
  <c r="J194" i="4"/>
  <c r="J196" i="4"/>
  <c r="J197" i="4"/>
  <c r="J198" i="4"/>
  <c r="J199" i="4"/>
  <c r="J200" i="4"/>
  <c r="J201" i="4"/>
  <c r="J202" i="4"/>
  <c r="J204" i="4"/>
  <c r="J205" i="4"/>
  <c r="J207" i="4"/>
  <c r="J208" i="4"/>
  <c r="J209" i="4"/>
  <c r="J211" i="4"/>
  <c r="J212" i="4"/>
  <c r="J215" i="4"/>
  <c r="J216" i="4"/>
  <c r="J218" i="4"/>
  <c r="J219" i="4"/>
  <c r="J221" i="4"/>
  <c r="J222" i="4"/>
  <c r="J223" i="4"/>
  <c r="J225" i="4"/>
  <c r="J226" i="4"/>
  <c r="J227" i="4"/>
  <c r="J229" i="4"/>
  <c r="J230" i="4"/>
  <c r="J231" i="4"/>
  <c r="J232" i="4"/>
  <c r="J234" i="4"/>
  <c r="J236" i="4"/>
  <c r="J237" i="4"/>
  <c r="J238" i="4"/>
  <c r="J239" i="4"/>
  <c r="J240" i="4"/>
  <c r="J242" i="4"/>
  <c r="J243" i="4"/>
  <c r="J244" i="4"/>
  <c r="J247" i="4"/>
  <c r="J248" i="4"/>
  <c r="J249" i="4"/>
  <c r="J251" i="4"/>
  <c r="J253" i="4"/>
  <c r="J254" i="4"/>
  <c r="J257" i="4"/>
  <c r="J259" i="4"/>
  <c r="J260" i="4"/>
  <c r="J261" i="4"/>
  <c r="J263" i="4"/>
  <c r="J264" i="4"/>
  <c r="J266" i="4"/>
  <c r="J267" i="4"/>
  <c r="J268" i="4"/>
  <c r="J269" i="4"/>
  <c r="J270" i="4"/>
  <c r="J271" i="4"/>
  <c r="J272" i="4"/>
  <c r="J273" i="4"/>
  <c r="J274" i="4"/>
  <c r="J276" i="4"/>
  <c r="J277" i="4"/>
  <c r="J278" i="4"/>
  <c r="J279" i="4"/>
  <c r="J280" i="4"/>
  <c r="J281" i="4"/>
  <c r="J283" i="4"/>
  <c r="J284" i="4"/>
  <c r="J286" i="4"/>
  <c r="J287" i="4"/>
  <c r="J288" i="4"/>
  <c r="J289" i="4"/>
  <c r="J291" i="4"/>
  <c r="J293" i="4"/>
  <c r="J294" i="4"/>
  <c r="J296" i="4"/>
  <c r="J297" i="4"/>
  <c r="J298" i="4"/>
  <c r="J299" i="4"/>
  <c r="J300" i="4"/>
  <c r="J301" i="4"/>
  <c r="J302" i="4"/>
  <c r="J303" i="4"/>
  <c r="J304" i="4"/>
  <c r="J306" i="4"/>
  <c r="J307" i="4"/>
  <c r="J308" i="4"/>
  <c r="J309" i="4"/>
  <c r="J310" i="4"/>
  <c r="J312" i="4"/>
  <c r="J313" i="4"/>
  <c r="J315" i="4"/>
  <c r="J316" i="4"/>
  <c r="J317" i="4"/>
  <c r="J318" i="4"/>
  <c r="J319" i="4"/>
  <c r="J321" i="4"/>
  <c r="J322" i="4"/>
  <c r="J323" i="4"/>
  <c r="J324" i="4"/>
  <c r="J325" i="4"/>
  <c r="J326" i="4"/>
  <c r="J327" i="4"/>
  <c r="J329" i="4"/>
  <c r="J330" i="4"/>
  <c r="J331" i="4"/>
  <c r="J332" i="4"/>
  <c r="J333" i="4"/>
  <c r="J334" i="4"/>
  <c r="J336" i="4"/>
  <c r="J337" i="4"/>
  <c r="J338" i="4"/>
  <c r="J339" i="4"/>
  <c r="J340" i="4"/>
  <c r="J341" i="4"/>
  <c r="J342" i="4"/>
  <c r="J344" i="4"/>
  <c r="J345" i="4"/>
  <c r="J346" i="4"/>
  <c r="J347" i="4"/>
  <c r="J348" i="4"/>
  <c r="J349" i="4"/>
  <c r="J350" i="4"/>
  <c r="J352" i="4"/>
  <c r="J353" i="4"/>
  <c r="J354" i="4"/>
  <c r="J355" i="4"/>
  <c r="J356" i="4"/>
  <c r="J357" i="4"/>
  <c r="J358" i="4"/>
  <c r="J360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3" i="4"/>
  <c r="J384" i="4"/>
  <c r="J385" i="4"/>
  <c r="J387" i="4"/>
  <c r="J389" i="4"/>
  <c r="J390" i="4"/>
  <c r="J392" i="4"/>
  <c r="J393" i="4"/>
  <c r="J395" i="4"/>
  <c r="J397" i="4"/>
  <c r="J400" i="4"/>
  <c r="J401" i="4"/>
  <c r="J402" i="4"/>
  <c r="J403" i="4"/>
  <c r="J404" i="4"/>
  <c r="J407" i="4"/>
  <c r="J408" i="4"/>
  <c r="J409" i="4"/>
  <c r="J410" i="4"/>
  <c r="J411" i="4"/>
  <c r="J412" i="4"/>
  <c r="J413" i="4"/>
  <c r="J415" i="4"/>
  <c r="J416" i="4"/>
  <c r="J417" i="4"/>
  <c r="J418" i="4"/>
  <c r="J419" i="4"/>
  <c r="J420" i="4"/>
  <c r="J421" i="4"/>
  <c r="J422" i="4"/>
  <c r="J424" i="4"/>
  <c r="J425" i="4"/>
  <c r="J426" i="4"/>
  <c r="J427" i="4"/>
  <c r="J429" i="4"/>
  <c r="J430" i="4"/>
  <c r="J431" i="4"/>
  <c r="J432" i="4"/>
  <c r="J433" i="4"/>
  <c r="J434" i="4"/>
  <c r="J435" i="4"/>
  <c r="J436" i="4"/>
  <c r="J438" i="4"/>
  <c r="J440" i="4"/>
  <c r="J441" i="4"/>
  <c r="J443" i="4"/>
  <c r="J444" i="4"/>
  <c r="J447" i="4"/>
  <c r="J449" i="4"/>
  <c r="J450" i="4"/>
  <c r="J17" i="4"/>
  <c r="E83" i="4" l="1"/>
  <c r="E68" i="4"/>
  <c r="E38" i="4"/>
  <c r="E299" i="4"/>
  <c r="E127" i="4"/>
  <c r="E201" i="4"/>
  <c r="E176" i="4"/>
  <c r="E168" i="4"/>
  <c r="E169" i="4"/>
  <c r="E87" i="4" l="1"/>
  <c r="E187" i="4" l="1"/>
  <c r="D186" i="4"/>
  <c r="E186" i="4" s="1"/>
  <c r="E184" i="4" l="1"/>
  <c r="E180" i="4"/>
  <c r="E173" i="4"/>
  <c r="D177" i="4"/>
  <c r="E177" i="4" s="1"/>
  <c r="E170" i="4"/>
  <c r="E166" i="4"/>
  <c r="E447" i="4" l="1"/>
  <c r="E444" i="4"/>
  <c r="E443" i="4"/>
  <c r="E441" i="4"/>
  <c r="E440" i="4"/>
  <c r="E438" i="4"/>
  <c r="E436" i="4"/>
  <c r="E435" i="4"/>
  <c r="E434" i="4"/>
  <c r="E433" i="4"/>
  <c r="D432" i="4"/>
  <c r="E432" i="4" s="1"/>
  <c r="E431" i="4"/>
  <c r="E430" i="4"/>
  <c r="E429" i="4"/>
  <c r="E427" i="4"/>
  <c r="E426" i="4"/>
  <c r="D425" i="4"/>
  <c r="E425" i="4" s="1"/>
  <c r="D424" i="4"/>
  <c r="E424" i="4" s="1"/>
  <c r="E422" i="4"/>
  <c r="E421" i="4"/>
  <c r="E420" i="4"/>
  <c r="E419" i="4"/>
  <c r="E418" i="4"/>
  <c r="E417" i="4"/>
  <c r="E416" i="4"/>
  <c r="E415" i="4"/>
  <c r="E413" i="4"/>
  <c r="E412" i="4"/>
  <c r="E411" i="4"/>
  <c r="E410" i="4"/>
  <c r="E409" i="4"/>
  <c r="E408" i="4"/>
  <c r="E407" i="4"/>
  <c r="E404" i="4"/>
  <c r="E403" i="4"/>
  <c r="E402" i="4"/>
  <c r="E401" i="4"/>
  <c r="E400" i="4"/>
  <c r="E397" i="4"/>
  <c r="E395" i="4"/>
  <c r="E393" i="4"/>
  <c r="E392" i="4"/>
  <c r="E390" i="4"/>
  <c r="E389" i="4"/>
  <c r="E387" i="4"/>
  <c r="E385" i="4"/>
  <c r="E384" i="4"/>
  <c r="E383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0" i="4"/>
  <c r="E358" i="4"/>
  <c r="E357" i="4"/>
  <c r="E356" i="4"/>
  <c r="E355" i="4"/>
  <c r="E354" i="4"/>
  <c r="E353" i="4"/>
  <c r="E352" i="4"/>
  <c r="E350" i="4"/>
  <c r="E349" i="4"/>
  <c r="E348" i="4"/>
  <c r="E347" i="4"/>
  <c r="E346" i="4"/>
  <c r="E345" i="4"/>
  <c r="E344" i="4"/>
  <c r="E342" i="4"/>
  <c r="E341" i="4"/>
  <c r="E340" i="4"/>
  <c r="E339" i="4"/>
  <c r="E338" i="4"/>
  <c r="E337" i="4"/>
  <c r="E336" i="4"/>
  <c r="E334" i="4"/>
  <c r="E333" i="4"/>
  <c r="E332" i="4"/>
  <c r="E331" i="4"/>
  <c r="E330" i="4"/>
  <c r="E329" i="4"/>
  <c r="E327" i="4"/>
  <c r="E326" i="4"/>
  <c r="E325" i="4"/>
  <c r="E324" i="4"/>
  <c r="E323" i="4"/>
  <c r="E322" i="4"/>
  <c r="E321" i="4"/>
  <c r="E319" i="4"/>
  <c r="E318" i="4"/>
  <c r="E317" i="4"/>
  <c r="E316" i="4"/>
  <c r="E315" i="4"/>
  <c r="E313" i="4"/>
  <c r="E312" i="4"/>
  <c r="E310" i="4"/>
  <c r="E309" i="4"/>
  <c r="E308" i="4"/>
  <c r="E307" i="4"/>
  <c r="E306" i="4"/>
  <c r="E304" i="4"/>
  <c r="E303" i="4"/>
  <c r="E302" i="4"/>
  <c r="E301" i="4"/>
  <c r="E300" i="4"/>
  <c r="E298" i="4"/>
  <c r="E297" i="4"/>
  <c r="E296" i="4"/>
  <c r="E510" i="4"/>
  <c r="E509" i="4"/>
  <c r="E508" i="4"/>
  <c r="E507" i="4"/>
  <c r="E506" i="4"/>
  <c r="E505" i="4"/>
  <c r="E504" i="4"/>
  <c r="E503" i="4"/>
  <c r="E502" i="4"/>
  <c r="E501" i="4"/>
  <c r="D500" i="4"/>
  <c r="E500" i="4" s="1"/>
  <c r="D499" i="4"/>
  <c r="E499" i="4" s="1"/>
  <c r="E498" i="4"/>
  <c r="D497" i="4"/>
  <c r="E497" i="4" s="1"/>
  <c r="D496" i="4"/>
  <c r="E496" i="4" s="1"/>
  <c r="E495" i="4"/>
  <c r="E494" i="4"/>
  <c r="E49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8" i="4"/>
  <c r="E457" i="4"/>
  <c r="E456" i="4"/>
  <c r="E455" i="4"/>
  <c r="E454" i="4"/>
  <c r="E452" i="4"/>
  <c r="E294" i="4"/>
  <c r="E293" i="4"/>
  <c r="E291" i="4"/>
  <c r="E289" i="4"/>
  <c r="E288" i="4"/>
  <c r="D287" i="4"/>
  <c r="E287" i="4" s="1"/>
  <c r="E286" i="4"/>
  <c r="E284" i="4"/>
  <c r="D283" i="4"/>
  <c r="E283" i="4" s="1"/>
  <c r="D281" i="4"/>
  <c r="E281" i="4" s="1"/>
  <c r="D280" i="4"/>
  <c r="E280" i="4" s="1"/>
  <c r="D279" i="4"/>
  <c r="E279" i="4" s="1"/>
  <c r="E278" i="4"/>
  <c r="E277" i="4"/>
  <c r="E276" i="4"/>
  <c r="E274" i="4"/>
  <c r="E273" i="4"/>
  <c r="E272" i="4"/>
  <c r="E271" i="4"/>
  <c r="E270" i="4"/>
  <c r="E269" i="4"/>
  <c r="E268" i="4"/>
  <c r="E267" i="4"/>
  <c r="E266" i="4"/>
  <c r="E264" i="4"/>
  <c r="E263" i="4"/>
  <c r="E261" i="4"/>
  <c r="E260" i="4"/>
  <c r="E259" i="4"/>
  <c r="E257" i="4"/>
  <c r="E254" i="4"/>
  <c r="E253" i="4"/>
  <c r="E251" i="4"/>
  <c r="E249" i="4"/>
  <c r="E248" i="4"/>
  <c r="D247" i="4"/>
  <c r="E247" i="4" s="1"/>
  <c r="E244" i="4"/>
  <c r="E243" i="4"/>
  <c r="E242" i="4"/>
  <c r="E240" i="4"/>
  <c r="E239" i="4"/>
  <c r="E238" i="4"/>
  <c r="E237" i="4"/>
  <c r="D236" i="4"/>
  <c r="E236" i="4" s="1"/>
  <c r="E232" i="4"/>
  <c r="E231" i="4"/>
  <c r="E230" i="4"/>
  <c r="E229" i="4"/>
  <c r="D227" i="4"/>
  <c r="E227" i="4" s="1"/>
  <c r="D226" i="4"/>
  <c r="E226" i="4" s="1"/>
  <c r="E225" i="4"/>
  <c r="E223" i="4"/>
  <c r="E222" i="4"/>
  <c r="E221" i="4"/>
  <c r="E219" i="4"/>
  <c r="E218" i="4"/>
  <c r="E216" i="4"/>
  <c r="E215" i="4"/>
  <c r="E212" i="4"/>
  <c r="E211" i="4"/>
  <c r="E209" i="4"/>
  <c r="E208" i="4"/>
  <c r="E207" i="4"/>
  <c r="E205" i="4"/>
  <c r="E204" i="4"/>
  <c r="E202" i="4"/>
  <c r="E200" i="4"/>
  <c r="E199" i="4"/>
  <c r="E198" i="4"/>
  <c r="E197" i="4"/>
  <c r="E196" i="4"/>
  <c r="E194" i="4"/>
  <c r="E193" i="4"/>
  <c r="E191" i="4"/>
  <c r="E190" i="4"/>
  <c r="E183" i="4"/>
  <c r="E182" i="4"/>
  <c r="E179" i="4"/>
  <c r="E178" i="4"/>
  <c r="E175" i="4"/>
  <c r="E174" i="4"/>
  <c r="D171" i="4"/>
  <c r="E171" i="4" s="1"/>
  <c r="E167" i="4"/>
  <c r="E165" i="4"/>
  <c r="E162" i="4"/>
  <c r="E160" i="4"/>
  <c r="E515" i="4"/>
  <c r="E513" i="4"/>
  <c r="E512" i="4"/>
  <c r="E157" i="4"/>
  <c r="E156" i="4"/>
  <c r="E155" i="4"/>
  <c r="E152" i="4"/>
  <c r="E151" i="4"/>
  <c r="E149" i="4"/>
  <c r="E148" i="4"/>
  <c r="E147" i="4"/>
  <c r="D146" i="4"/>
  <c r="E146" i="4" s="1"/>
  <c r="D145" i="4"/>
  <c r="E145" i="4" s="1"/>
  <c r="D143" i="4"/>
  <c r="E143" i="4" s="1"/>
  <c r="D142" i="4"/>
  <c r="E142" i="4" s="1"/>
  <c r="D141" i="4"/>
  <c r="E141" i="4" s="1"/>
  <c r="E140" i="4"/>
  <c r="E139" i="4"/>
  <c r="E136" i="4"/>
  <c r="E135" i="4"/>
  <c r="E134" i="4"/>
  <c r="E130" i="4"/>
  <c r="E126" i="4"/>
  <c r="E125" i="4"/>
  <c r="E124" i="4"/>
  <c r="E123" i="4"/>
  <c r="E122" i="4"/>
  <c r="E120" i="4"/>
  <c r="E119" i="4"/>
  <c r="E118" i="4"/>
  <c r="E115" i="4"/>
  <c r="E114" i="4"/>
  <c r="E113" i="4"/>
  <c r="E112" i="4"/>
  <c r="E110" i="4"/>
  <c r="E109" i="4"/>
  <c r="E108" i="4"/>
  <c r="E107" i="4"/>
  <c r="E106" i="4"/>
  <c r="E105" i="4"/>
  <c r="E104" i="4"/>
  <c r="E103" i="4"/>
  <c r="E102" i="4"/>
  <c r="E101" i="4"/>
  <c r="E99" i="4"/>
  <c r="E98" i="4"/>
  <c r="E97" i="4"/>
  <c r="E94" i="4"/>
  <c r="E93" i="4"/>
  <c r="E92" i="4"/>
  <c r="E90" i="4"/>
  <c r="E89" i="4"/>
  <c r="E84" i="4"/>
  <c r="E86" i="4"/>
  <c r="E82" i="4"/>
  <c r="E80" i="4"/>
  <c r="E85" i="4"/>
  <c r="E81" i="4"/>
  <c r="E79" i="4"/>
  <c r="E77" i="4"/>
  <c r="E76" i="4"/>
  <c r="E75" i="4"/>
  <c r="E74" i="4"/>
  <c r="E73" i="4"/>
  <c r="E72" i="4"/>
  <c r="E70" i="4"/>
  <c r="E69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D53" i="4"/>
  <c r="E53" i="4" s="1"/>
  <c r="D52" i="4"/>
  <c r="E52" i="4" s="1"/>
  <c r="D51" i="4"/>
  <c r="E51" i="4" s="1"/>
  <c r="D50" i="4"/>
  <c r="E50" i="4" s="1"/>
  <c r="D49" i="4"/>
  <c r="E49" i="4" s="1"/>
  <c r="E48" i="4"/>
  <c r="D47" i="4"/>
  <c r="E47" i="4" s="1"/>
  <c r="E46" i="4"/>
  <c r="D45" i="4"/>
  <c r="E45" i="4" s="1"/>
  <c r="D43" i="4"/>
  <c r="E43" i="4" s="1"/>
  <c r="D42" i="4"/>
  <c r="E42" i="4" s="1"/>
  <c r="E41" i="4"/>
  <c r="D40" i="4"/>
  <c r="E40" i="4" s="1"/>
  <c r="E39" i="4"/>
  <c r="D37" i="4"/>
  <c r="E37" i="4" s="1"/>
  <c r="D36" i="4"/>
  <c r="E36" i="4" s="1"/>
  <c r="E35" i="4"/>
  <c r="D34" i="4"/>
  <c r="E34" i="4" s="1"/>
  <c r="E33" i="4"/>
  <c r="E32" i="4"/>
  <c r="E31" i="4"/>
  <c r="E30" i="4"/>
  <c r="E29" i="4"/>
  <c r="E28" i="4"/>
  <c r="D27" i="4"/>
  <c r="E27" i="4" s="1"/>
  <c r="E26" i="4"/>
  <c r="E25" i="4"/>
  <c r="D24" i="4"/>
  <c r="E24" i="4" s="1"/>
  <c r="E23" i="4"/>
  <c r="E22" i="4"/>
  <c r="D21" i="4"/>
  <c r="E21" i="4" s="1"/>
  <c r="D20" i="4"/>
  <c r="E20" i="4" s="1"/>
  <c r="E19" i="4"/>
  <c r="E18" i="4"/>
  <c r="D17" i="4"/>
  <c r="E17" i="4" s="1"/>
</calcChain>
</file>

<file path=xl/sharedStrings.xml><?xml version="1.0" encoding="utf-8"?>
<sst xmlns="http://schemas.openxmlformats.org/spreadsheetml/2006/main" count="1991" uniqueCount="679">
  <si>
    <t>шт</t>
  </si>
  <si>
    <t>АРТИКУЛ</t>
  </si>
  <si>
    <t>УПАКОВКА</t>
  </si>
  <si>
    <t>Кол-во шт.</t>
  </si>
  <si>
    <t>(коробка)</t>
  </si>
  <si>
    <t>шт.</t>
  </si>
  <si>
    <t>бухт.</t>
  </si>
  <si>
    <t>уп.(100шт)</t>
  </si>
  <si>
    <t>уп.(50шт)</t>
  </si>
  <si>
    <t>уп.(20шт)</t>
  </si>
  <si>
    <t>уп.(10шт)</t>
  </si>
  <si>
    <t>уп.(12шт)</t>
  </si>
  <si>
    <t>уп.(5шт)</t>
  </si>
  <si>
    <t>уп.(40шт)</t>
  </si>
  <si>
    <t>ИЗОЛЯТОРЫ</t>
  </si>
  <si>
    <t>ИЗОЛЯТОРЫ НА DIN-РЕЙКУ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</si>
  <si>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</si>
  <si>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</si>
  <si>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</si>
  <si>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</si>
  <si>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14/2     </t>
  </si>
  <si>
    <t>ШИНА НУЛЕВАЯ НА DIN-РЕЙКУ  6х9  (большой изолятор)</t>
  </si>
  <si>
    <t xml:space="preserve">Шина нулевая  6/1        (на Б. жёлтом изоляторе)    </t>
  </si>
  <si>
    <t>Шина нулевая  14/1      (на Б. жёлтом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</si>
  <si>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</si>
  <si>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</si>
  <si>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</si>
  <si>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</si>
  <si>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</si>
  <si>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</si>
  <si>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</si>
  <si>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</si>
  <si>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24/2       (на жёлтых изоляторах)</t>
  </si>
  <si>
    <t>Шина нулевая  24/2       (на синих изоляторах)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</si>
  <si>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</si>
  <si>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</si>
  <si>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</si>
  <si>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</si>
  <si>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</si>
  <si>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</si>
  <si>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НУЛЕВАЯ В КОРПУСЕ (КРОСС МОДУЛЬ) НА DIN-РЕЙКУ</t>
  </si>
  <si>
    <t xml:space="preserve">Кросс модуль 2х11  250В.  </t>
  </si>
  <si>
    <t xml:space="preserve">Кросс модуль 2х15  250В.  </t>
  </si>
  <si>
    <t>Шина соединительная 1П/ 63А  штырь     (1м.)</t>
  </si>
  <si>
    <t>РОЗЕТКИ</t>
  </si>
  <si>
    <t>уп.(21 шт)</t>
  </si>
  <si>
    <t>уп.(50м)</t>
  </si>
  <si>
    <t>уп.(10м)</t>
  </si>
  <si>
    <t>КАБЕЛЬНАЯ СТЯЖКА (нейлон)</t>
  </si>
  <si>
    <t xml:space="preserve">Кабельная стяжка разъёмная 7,5х200 чёр.   </t>
  </si>
  <si>
    <t>ПЛОЩАДКИ МОНТАЖНЫЕ САМОКЛЕЮЩИЕСЯ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</si>
  <si>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</si>
  <si>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</si>
  <si>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</si>
  <si>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</si>
  <si>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</si>
  <si>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</si>
  <si>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>Патрон с кольцом карболитовый, Е27</t>
  </si>
  <si>
    <t>Патрон подвесной карболитовый, Е14</t>
  </si>
  <si>
    <t>Патрон с кольцом карболитовый, Е14</t>
  </si>
  <si>
    <t>ГЕРМОВВОДЫ PG IP 65 (пластик)</t>
  </si>
  <si>
    <t>ЗАЖИМ ОТВЕТВИТЕЛЬНЫЙ ИЗОЛИРОВАННЫЙ - ЗОИ</t>
  </si>
  <si>
    <t xml:space="preserve">  СТРОИТЕЛЬНО-МОНТАЖНЫЕ КЛЕММЫ (с пастой) </t>
  </si>
  <si>
    <t>ИЗОЛЯТОРЫ ОПОРНЫЕ-SM</t>
  </si>
  <si>
    <t>СТРОИТЕЛЬНО-МОНТАЖНЫЕ КЛЕММЫ - КБМ (с пастой)</t>
  </si>
  <si>
    <t>БЛОКИ ЗАЖИМОВ НА DIN-РЕЙКУ - БЗД</t>
  </si>
  <si>
    <t>КЛЕММНАЯ ПАРА НАЖИМНАЯ, МНОГОРАЗОВАЯ - КПН</t>
  </si>
  <si>
    <t>ШИНЫ НУЛЕВЫЕ</t>
  </si>
  <si>
    <t>ШИНА НУЛЕВАЯ  КРЕПЛЕНИЕ ПО КРАЯМ 6х9</t>
  </si>
  <si>
    <t>ТРУБКА ТЕРМОУСАДОЧНАЯ 1000мм   Ø - 1,5мм</t>
  </si>
  <si>
    <t>ТРУБКА ТЕРМОУСАДОЧНАЯ 1000мм   Ø -60мм</t>
  </si>
  <si>
    <t>КАБЕЛЬНАЯ СТЯЖКА  - РАЗЪЁМНАЯ (нейлон)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</si>
  <si>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</si>
  <si>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</si>
  <si>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</si>
  <si>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>ПАТРОНЫ ЭЛЕКТРИЧЕСКИЕ</t>
  </si>
  <si>
    <t>Мин. Норма отгрузки</t>
  </si>
  <si>
    <t>Группов. упаковка</t>
  </si>
  <si>
    <t>Трансп. Упаковка</t>
  </si>
  <si>
    <t>50 уп.</t>
  </si>
  <si>
    <t>40 уп.</t>
  </si>
  <si>
    <t>10 уп.</t>
  </si>
  <si>
    <t>3 уп.</t>
  </si>
  <si>
    <t>2 уп.</t>
  </si>
  <si>
    <t>уп.(4шт)</t>
  </si>
  <si>
    <t>КЛЕММНЫЕ ПАРЫ</t>
  </si>
  <si>
    <t xml:space="preserve">СИЛОВЫЕ РАЗЪЁМЫ </t>
  </si>
  <si>
    <t xml:space="preserve">ТРУБКА ТУТ НАБОРЫ- 100мм </t>
  </si>
  <si>
    <t xml:space="preserve">ТРУБКА ТЕРМОУСАДОЧНАЯ 1000мм   Ø - 3мм 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</si>
  <si>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</si>
  <si>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</si>
  <si>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</si>
  <si>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</si>
  <si>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</si>
  <si>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</si>
  <si>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</si>
  <si>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>СКРЕПА - NC - 20</t>
  </si>
  <si>
    <t>уп.(2шт)</t>
  </si>
  <si>
    <t xml:space="preserve">ШИНЫ СОЕДИНИТЕЛЬНЫЕ </t>
  </si>
  <si>
    <t>КАБЕЛЬНАЯ СТЯЖКА</t>
  </si>
  <si>
    <t xml:space="preserve">Шина нулевая 7        (корпус жёлтый)    </t>
  </si>
  <si>
    <t>уп./шт./м.</t>
  </si>
  <si>
    <t>уп.(26шт)</t>
  </si>
  <si>
    <t xml:space="preserve">РОЗЕТКИ КАБЕЛЬНЫЕ РАЗБОРНЫЕ 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</si>
  <si>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</si>
  <si>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</si>
  <si>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</si>
  <si>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 xml:space="preserve">СЕРИЯ  "АЛЬТАИР" - ОТКРЫТОЙ УСТАНОВКИ </t>
  </si>
  <si>
    <t>73,14р.</t>
  </si>
  <si>
    <t xml:space="preserve">СЖИМЫ ОТВЕТВИТЕЛЬНЫЕ 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</si>
  <si>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</si>
  <si>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</si>
  <si>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</si>
  <si>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уп. (40шт)</t>
  </si>
  <si>
    <t>ед.изм</t>
  </si>
  <si>
    <t>уп.(250шт)</t>
  </si>
  <si>
    <t>1шт</t>
  </si>
  <si>
    <t>1 бухт.</t>
  </si>
  <si>
    <t>20 уп.</t>
  </si>
  <si>
    <t>45 уп.</t>
  </si>
  <si>
    <t>35 уп.</t>
  </si>
  <si>
    <t>4 уп.</t>
  </si>
  <si>
    <t>100 уп.</t>
  </si>
  <si>
    <t>300 уп.</t>
  </si>
  <si>
    <t>240 уп.</t>
  </si>
  <si>
    <t>120 уп.</t>
  </si>
  <si>
    <t>48 уп.</t>
  </si>
  <si>
    <t>36 уп.</t>
  </si>
  <si>
    <t>540 уп.</t>
  </si>
  <si>
    <t>480 уп.</t>
  </si>
  <si>
    <t>420 уп.</t>
  </si>
  <si>
    <t>24 уп.</t>
  </si>
  <si>
    <t>уп.(35шт)</t>
  </si>
  <si>
    <t>уп.(6шт)</t>
  </si>
  <si>
    <t>1 шт.</t>
  </si>
  <si>
    <t>1 уп.(10м)</t>
  </si>
  <si>
    <t>1 уп.(50м)</t>
  </si>
  <si>
    <t>уп (200шт)</t>
  </si>
  <si>
    <t>10шт</t>
  </si>
  <si>
    <t>уп.(22шт)</t>
  </si>
  <si>
    <t>40шт</t>
  </si>
  <si>
    <t>26шт</t>
  </si>
  <si>
    <t>22шт</t>
  </si>
  <si>
    <t>4шт</t>
  </si>
  <si>
    <t>20шт</t>
  </si>
  <si>
    <t>50шт</t>
  </si>
  <si>
    <t>24шт</t>
  </si>
  <si>
    <t>5шт</t>
  </si>
  <si>
    <t>12шт</t>
  </si>
  <si>
    <t>2шт</t>
  </si>
  <si>
    <t>200шт</t>
  </si>
  <si>
    <t>480шт</t>
  </si>
  <si>
    <t>312шт</t>
  </si>
  <si>
    <t>264шт</t>
  </si>
  <si>
    <t>100шт</t>
  </si>
  <si>
    <t>60шт</t>
  </si>
  <si>
    <t>1000шт</t>
  </si>
  <si>
    <t>500шт</t>
  </si>
  <si>
    <t>240шт</t>
  </si>
  <si>
    <t>600шт</t>
  </si>
  <si>
    <t>72шт</t>
  </si>
  <si>
    <t>300шт</t>
  </si>
  <si>
    <t>120шт</t>
  </si>
  <si>
    <t>400шт</t>
  </si>
  <si>
    <t>6шт</t>
  </si>
  <si>
    <t>210шт</t>
  </si>
  <si>
    <t>30шт</t>
  </si>
  <si>
    <t>2500шт</t>
  </si>
  <si>
    <t>150шт</t>
  </si>
  <si>
    <t>45шт</t>
  </si>
  <si>
    <t>8шт</t>
  </si>
  <si>
    <t>620шт</t>
  </si>
  <si>
    <t>5000шт</t>
  </si>
  <si>
    <t>3000шт</t>
  </si>
  <si>
    <t>850шт</t>
  </si>
  <si>
    <t>1800шт</t>
  </si>
  <si>
    <t>15000шт</t>
  </si>
  <si>
    <t>2400шт</t>
  </si>
  <si>
    <t>6000шт</t>
  </si>
  <si>
    <t>4000шт</t>
  </si>
  <si>
    <t>3600шт</t>
  </si>
  <si>
    <t>3500шт</t>
  </si>
  <si>
    <t>100/200шт</t>
  </si>
  <si>
    <t>900шт</t>
  </si>
  <si>
    <t>1уп</t>
  </si>
  <si>
    <t>1уп.(100шт)</t>
  </si>
  <si>
    <t>10уп.</t>
  </si>
  <si>
    <t>1уп.(50шт)</t>
  </si>
  <si>
    <t>1уп.(250шт)</t>
  </si>
  <si>
    <t>1уп. (100шт)</t>
  </si>
  <si>
    <t>40уп.</t>
  </si>
  <si>
    <t>30уп.</t>
  </si>
  <si>
    <t>20уп.</t>
  </si>
  <si>
    <t>24уп</t>
  </si>
  <si>
    <t>16уп.</t>
  </si>
  <si>
    <t>70уп.</t>
  </si>
  <si>
    <t>500уп.</t>
  </si>
  <si>
    <t>300уп.</t>
  </si>
  <si>
    <t>80уп.</t>
  </si>
  <si>
    <t>150уп.</t>
  </si>
  <si>
    <t>400уп.</t>
  </si>
  <si>
    <t>м</t>
  </si>
  <si>
    <t>уп.</t>
  </si>
  <si>
    <t>300уп</t>
  </si>
  <si>
    <t>10 бухт.</t>
  </si>
  <si>
    <t>1000уп.</t>
  </si>
  <si>
    <t>600уп.</t>
  </si>
  <si>
    <t>240уп.</t>
  </si>
  <si>
    <t>1уп.(20шт)</t>
  </si>
  <si>
    <t>1уп.(10шт)</t>
  </si>
  <si>
    <t>для ЗАКАЗА</t>
  </si>
  <si>
    <t>уп(100шт)</t>
  </si>
  <si>
    <t>3шт</t>
  </si>
  <si>
    <t>http://allur-electro.ru/category/</t>
  </si>
  <si>
    <t xml:space="preserve">ВИЛКИ </t>
  </si>
  <si>
    <t xml:space="preserve">ПАТРОНЫ КАРБОЛИТОВЫЕ (НА КЕРАМИЧЕСКОМ ОСНОВАНИИ)  </t>
  </si>
  <si>
    <t>ЗАЖИМЫ ВИНТОВЫЕ</t>
  </si>
  <si>
    <t>КЛЕММНЫЕ ПАРЫ ВИНТОВЫЕ - JXB на DIN-рейку</t>
  </si>
  <si>
    <t xml:space="preserve">КЛЕММНЫЕ ПАРЫ НАЖИМНЫЕ - JXB S </t>
  </si>
  <si>
    <t>ЗАГЛУШКИ ДЛЯ КЛЕММНЫХ ПАР - JXB</t>
  </si>
  <si>
    <t xml:space="preserve">ЗАГЛУШКИ ДЛЯ НАЖИМНЫХ КЛЕММНЫХ ПАР - JXB S </t>
  </si>
  <si>
    <t>СТРОИТЕЛЬНО - МОНТАЖНЫЕ КЛЕММЫ</t>
  </si>
  <si>
    <t>СОЕДИНИТЕЛЬНАЯ КЛЕММА - СК в прозрачном корпусе NEW!</t>
  </si>
  <si>
    <t xml:space="preserve">Изолятор на DIN-рейку большой  (синий)    </t>
  </si>
  <si>
    <t xml:space="preserve">ИЗОЛИРУЮЩИЕ СОЕДИНИТЕЛЬНЫЕ  НАКОНЕЧНИКИ - СИЗ С ЛЕПЕСТКАИ розничная упаковка (20шт) </t>
  </si>
  <si>
    <t xml:space="preserve">ИЗОЛИРУЮЩИЕ СОЕДИНИТЕЛЬНЫЕ  НАКОНЕЧНИКИ - СИЗ С ЛЕПЕСТКАИ пром. упаковка (100шт) </t>
  </si>
  <si>
    <t>ЗАЖИМ КОНТАКТОВ ВИНТОВОЙ В КОРПУСЕ - ТС (карболит)</t>
  </si>
  <si>
    <t>КОМПЛЕКТЫ (РШ-ВШ)</t>
  </si>
  <si>
    <t>1лист(50шт)</t>
  </si>
  <si>
    <t>1лист(30)шт</t>
  </si>
  <si>
    <t xml:space="preserve">Строительно-монтажная клемма КБМ 2,5-412 (с пастой)                                                        </t>
  </si>
  <si>
    <t xml:space="preserve">Кабельная стяжка 2,5х100бел.   </t>
  </si>
  <si>
    <t xml:space="preserve">Кабельная стяжка 2,5х100чер.   </t>
  </si>
  <si>
    <t xml:space="preserve">Кабельная стяжка 2,5х150бел.   </t>
  </si>
  <si>
    <t xml:space="preserve">Кабельная стяжка 2,5х150чер.   </t>
  </si>
  <si>
    <t>300/350/400</t>
  </si>
  <si>
    <t xml:space="preserve">Кабельная стяжка 2,5х200бел.   </t>
  </si>
  <si>
    <t xml:space="preserve">Кабельная стяжка 2,5х200чер.   </t>
  </si>
  <si>
    <t xml:space="preserve">Кабельная стяжка 3,6х200бел. </t>
  </si>
  <si>
    <t xml:space="preserve">Кабельная стяжка 3,6х200чер. </t>
  </si>
  <si>
    <t xml:space="preserve">Кабельная стяжка 3,6х250бел. </t>
  </si>
  <si>
    <t xml:space="preserve">Кабельная стяжка 3,6х250чер. </t>
  </si>
  <si>
    <t xml:space="preserve">Кабельная стяжка 3,6х300бел. </t>
  </si>
  <si>
    <t xml:space="preserve">Строительно-монтажная клемма -102 (с пастой)                                               </t>
  </si>
  <si>
    <t xml:space="preserve">Шина нулевая  12/2     </t>
  </si>
  <si>
    <t>Шнур с плоской вилкой ШВВП 2х0,75мм² 2м чёрный</t>
  </si>
  <si>
    <t>1шт. в блистере</t>
  </si>
  <si>
    <t>ШНУРЫ (упаковка блистер)</t>
  </si>
  <si>
    <t>ДЮБЕЛЬ-ХОМУТ</t>
  </si>
  <si>
    <t>ШИНА 311 УНИВЕРСАЛЬНАЯ РАСПРЕДЕЛИТЕЛЬНАЯ 160А  10Х14мм²</t>
  </si>
  <si>
    <t>УДЛИНИТЕЛЬ-РУЛЕТКА  (упаковка блистер)</t>
  </si>
  <si>
    <t xml:space="preserve">Дюбель-хомут плоский  (5-8) белый  </t>
  </si>
  <si>
    <t xml:space="preserve">Дюбель-хомут плоский  (5-8) чёрный  </t>
  </si>
  <si>
    <t>1лист (10шт)</t>
  </si>
  <si>
    <t>1лист (3шт)</t>
  </si>
  <si>
    <t>1лист (2шт)</t>
  </si>
  <si>
    <t>УДЛИНИТЕЛИ СИЛОВЫЕ</t>
  </si>
  <si>
    <t>УДЛИНИТЕЛИ СИЛОВЫЕ НА РАМКЕ серии "ПРИМА ПРОФИ"</t>
  </si>
  <si>
    <t>1шт. в пакете</t>
  </si>
  <si>
    <t xml:space="preserve">Кабельная стяжка 5х200бел. </t>
  </si>
  <si>
    <t>110уп.</t>
  </si>
  <si>
    <t xml:space="preserve">Кабельная стяжка 3,6х100бел.   </t>
  </si>
  <si>
    <t>ЗАГЛУШКИ ДЛЯ РОЗЕТОК</t>
  </si>
  <si>
    <t>Заглушка для розеток универсальная белая  8шт</t>
  </si>
  <si>
    <t>Заглушка для розеток универсальная слоновая кость 8шт</t>
  </si>
  <si>
    <t>200уп</t>
  </si>
  <si>
    <t>1уп. (8шт)</t>
  </si>
  <si>
    <t>уп</t>
  </si>
  <si>
    <t>УДЛИНИТЕЛИ БЫТОВЫЕ  (упаковка блистер)</t>
  </si>
  <si>
    <t xml:space="preserve">Колодка розеточная  3 гнезда без з/к 10А 220В  белая   </t>
  </si>
  <si>
    <t xml:space="preserve">УДЛИНИТЕЛИ БЫТОВЫЕ серии "ПРИМА" без з/к </t>
  </si>
  <si>
    <t xml:space="preserve">УДЛИНИТЕЛИ БЫТОВЫЕ серии "ПРИМА" с з/к </t>
  </si>
  <si>
    <t>Наименование</t>
  </si>
  <si>
    <t xml:space="preserve">Кабельная стяжка 3,6х350бел. </t>
  </si>
  <si>
    <t xml:space="preserve">Кабельная стяжка 3,6х350чер. </t>
  </si>
  <si>
    <t>Для заказа</t>
  </si>
  <si>
    <t xml:space="preserve">Колодка розеточная  4 гнезда с з/к и выключателем 16А 220В  белая </t>
  </si>
  <si>
    <t xml:space="preserve">Колодка розеточная 5 гнезд без з/к 10А 220В  белая   </t>
  </si>
  <si>
    <t xml:space="preserve">Колодка розеточная 4 гнезда без з/к 10А 220В  белая   </t>
  </si>
  <si>
    <t>СКОБЫ ДЛЯ КРЕПЛЕНИЯ КАБЕЛЯ ПЛАСТИКОВЫЕ</t>
  </si>
  <si>
    <t xml:space="preserve"> СКОБА ПЛАСТИКОВАЯ С ГВОЗДЁМ  (КРУГЛАЯ)</t>
  </si>
  <si>
    <t xml:space="preserve"> СКОБА ПЛАСТИКОВАЯ С ГВОЗДЁМ  (ПЛОСКАЯ)</t>
  </si>
  <si>
    <t xml:space="preserve"> СКОБА МЕТАЛЛИЧЕСКАЯ ОДНОЛАПКОВАЯ СМО</t>
  </si>
  <si>
    <t>Скоба металлическа однолапковая СМО 16-17 мм</t>
  </si>
  <si>
    <t>Скоба металлическа однолапковая СМО 19-20 мм</t>
  </si>
  <si>
    <t>Скоба металлическа однолапковая СМО 25-26 мм</t>
  </si>
  <si>
    <t>54уп.</t>
  </si>
  <si>
    <t>120уп.</t>
  </si>
  <si>
    <t>90уп.</t>
  </si>
  <si>
    <t>СКОБЫ ДЛЯ КРЕПЛЕНИЯ КАБЕЛЯ МЕТАЛЛИЧЕСКИЕ</t>
  </si>
  <si>
    <t xml:space="preserve">Кабельная стяжка 7,6х200бел. </t>
  </si>
  <si>
    <t>360шт</t>
  </si>
  <si>
    <t xml:space="preserve">Кабельная стяжка 9х760чёр. </t>
  </si>
  <si>
    <t>15уп.</t>
  </si>
  <si>
    <t>КАБЕЛЬНАЯ СТЯЖКА  под ВИНТ</t>
  </si>
  <si>
    <t xml:space="preserve">Кабельная стяжка 4,8*200 чёрн.. (под винт)  </t>
  </si>
  <si>
    <t xml:space="preserve">Кабельная стяжка 7,6х400бел. </t>
  </si>
  <si>
    <t xml:space="preserve">Кабельная стяжка 7,6х450чер. </t>
  </si>
  <si>
    <t>ЗАЖИМЫ ВИНТОВЫЕ - PE (полиэтилен)-(полиамид) контакты медь</t>
  </si>
  <si>
    <t>ГОФРОТРУБА ПВХ с зондом серая</t>
  </si>
  <si>
    <t>Гофротруба ПВХ с зондом Д-25-мм</t>
  </si>
  <si>
    <t>бух.(50м)</t>
  </si>
  <si>
    <t>Примечания</t>
  </si>
  <si>
    <t>УДЛИНИТЕЛИ-ШНУРЫ СИЛОВЫЕ БЕЗ РАМКИ серии "ПРИМА ПРОФИ"</t>
  </si>
  <si>
    <t>УДЛИНИТЕЛИ НА МЕТАЛЛИЧЕСКОЙ КАТУШКЕ С ВЫКЛЮЧАТЕЛЕМ И АВТОМАТОМ ЗАЩИТЫ СЕРИИ "ПРИМА-СТРОЙ"</t>
  </si>
  <si>
    <t>уп. (1шт)</t>
  </si>
  <si>
    <t xml:space="preserve">Кабельная стяжка 3,6*200 бел. (под винт) </t>
  </si>
  <si>
    <t xml:space="preserve">Кабельная стяжка 3,6*200 чёрн.. (под винт)  </t>
  </si>
  <si>
    <t xml:space="preserve">Шина нулевая 10/1   </t>
  </si>
  <si>
    <t xml:space="preserve">Шина нулевая  24/2     </t>
  </si>
  <si>
    <t>СОЕДИНИТЕЛЬНАЯ КЛЕММА - СК, проходная разветвительная</t>
  </si>
  <si>
    <t>1500шт</t>
  </si>
  <si>
    <t>10 уп. в коробке</t>
  </si>
  <si>
    <t>СОЕДИНИТЕЛЬНАЯ КЛЕММА - СК, с монтажной площадкой, разветвительная</t>
  </si>
  <si>
    <t>Соединительная клемма СКМ-2х4, с монтажной площадкой, разветвительная, (0, 08-2,5мм²)</t>
  </si>
  <si>
    <t>Соединительная клемма СКМ-2х6, с монтажной площадкой, разветвительная, (0, 08-2,5мм²)</t>
  </si>
  <si>
    <t>Соединительная клемма СКМ-3х6 с монтажной площадкой, разветвительная, (0, 08-2,5мм²)</t>
  </si>
  <si>
    <t>Соединительная клемма СКМ-3х9 с монтажной площадкой, разветвительная, (0, 08-2,5мм²)</t>
  </si>
  <si>
    <t>750шт</t>
  </si>
  <si>
    <t xml:space="preserve">СТРОИТЕЛЬНО-МОНТАЖНЫЕ КЛЕММЫ - КБМ </t>
  </si>
  <si>
    <t xml:space="preserve">Строительно-монтажная клемма КБМ 2,5-412  </t>
  </si>
  <si>
    <t xml:space="preserve">Строительно-монтажная клемма КБМ 2,5-426    </t>
  </si>
  <si>
    <t>9000шт</t>
  </si>
  <si>
    <t>Самозажимная клемма СК 224-101, пружинная на один проводник 0,5-2,5мм², 24А/380В</t>
  </si>
  <si>
    <t>Самозажимная клемма СК 224-112, пружинная на два проводника 0,5-2,5мм², 24А/380В</t>
  </si>
  <si>
    <t>РАСПРЕДЕЛИТЕЛЬНЫЕ БЛОКИ РБ</t>
  </si>
  <si>
    <t>Распределительный блок на DIN-рейку РБ-160 1П 160А</t>
  </si>
  <si>
    <t>Распределительный блок на DIN-рейку РБ-250 1П 250А</t>
  </si>
  <si>
    <t>Распределительный блок на DIN-рейку РБ-400 1П 400А</t>
  </si>
  <si>
    <t>Распределительный блок на DIN-рейку РБ-500 1П 500А</t>
  </si>
  <si>
    <t>уп.(3шт)</t>
  </si>
  <si>
    <t xml:space="preserve">САМОЗАЖИМНАЯ ПРУЖИННАЯ КЛЕММА СК </t>
  </si>
  <si>
    <t>460шт</t>
  </si>
  <si>
    <t>72 уп.</t>
  </si>
  <si>
    <t>6 уп.</t>
  </si>
  <si>
    <t>30 уп.</t>
  </si>
  <si>
    <t>10 уп. в пакете</t>
  </si>
  <si>
    <t>350уп.</t>
  </si>
  <si>
    <t>750уп.</t>
  </si>
  <si>
    <t>1 рулон (200м)</t>
  </si>
  <si>
    <t>рулон (200м)</t>
  </si>
  <si>
    <t>13рул.</t>
  </si>
  <si>
    <t>16уп</t>
  </si>
  <si>
    <t>1 рулон (100м)</t>
  </si>
  <si>
    <t>рулон (100м)</t>
  </si>
  <si>
    <t>8 рул.</t>
  </si>
  <si>
    <t>уп.(20шт) в блистере с подвесом</t>
  </si>
  <si>
    <t>уп.(5шт) в блистере с подвесом</t>
  </si>
  <si>
    <t xml:space="preserve">Строительно-монтажная клемма КБМ 2,5-426 (с пастой)   </t>
  </si>
  <si>
    <t xml:space="preserve">Колодка розеточная  3 гнезда без з/к 10А 220В  белая  </t>
  </si>
  <si>
    <t xml:space="preserve">Колодка розеточная  4 гнезда без з/к 10А 220В  белая   </t>
  </si>
  <si>
    <t xml:space="preserve">Колодка розеточная  4 гнезда с з/к и выключателем 16А 220В  белая   </t>
  </si>
  <si>
    <t>РАЗВЕТВИТЕЛИ  (упаковка блистер)</t>
  </si>
  <si>
    <t>Разветвитель на 2 гнезда с з/к 16А 220В плоский, белый</t>
  </si>
  <si>
    <t xml:space="preserve"> Разветвитель на 3 гнезда без з/к 16А 220В плоский, белый</t>
  </si>
  <si>
    <t>Разветвитель на 3 гнезда с з/к 16А 220В плоский, белый</t>
  </si>
  <si>
    <t>Базовая цена</t>
  </si>
  <si>
    <t>1900601.1</t>
  </si>
  <si>
    <t>1900602.1</t>
  </si>
  <si>
    <t>3100401.5</t>
  </si>
  <si>
    <t>5402305.</t>
  </si>
  <si>
    <t xml:space="preserve">1уп.(100шт) </t>
  </si>
  <si>
    <t xml:space="preserve">Гель-концентрат для повседневной стирки универсальный 5л </t>
  </si>
  <si>
    <t>1шт. (индивидуальная упаковка в картоне)</t>
  </si>
  <si>
    <t>8 (495) 775-71-52</t>
  </si>
  <si>
    <t>Внимание! В продаже от ООО "АЛЛЮР" имеется Гель-концентрат для стирки 5л, с ароматом морской свежести, под собственным брендом "CHISSTI".        Назначение: Гель безупречно отстирывает вещи, сохраняет цвет ткани экономичный расход за счёт концентрированной формулы геля, подходит как для белых, так и для цветных вещей при автоматической или ручной стирке. Гель качественно отстирывает вещи, сохраняя глубину и сочность цвета. Быстро растворяется в воде и полностью выполаскивается, не оставляя разводов на белье, что снижает риск аллергических реакций на коже до миниума. Продукт сертифицирован, предназначен для продажи оптом, в розницу, на маркетплейсах.</t>
  </si>
  <si>
    <t>остатки</t>
  </si>
  <si>
    <t xml:space="preserve">Доп. Скидка </t>
  </si>
  <si>
    <t>80шт</t>
  </si>
  <si>
    <t>15шт</t>
  </si>
  <si>
    <t>372шт</t>
  </si>
  <si>
    <t>5402303.</t>
  </si>
  <si>
    <t>5402304.</t>
  </si>
  <si>
    <t>5402504.</t>
  </si>
  <si>
    <t>5402404.</t>
  </si>
  <si>
    <t xml:space="preserve">Колодка розеточная с защитой для перегрузок 4 гнезда с з/к 16А 220В  белая  </t>
  </si>
  <si>
    <t>КОЛОДКИ  РОЗЕТОЧНЫЕ</t>
  </si>
  <si>
    <t>Колодка розеточная 4 гнезда с з/к 16А 220В  белая   1/10/100   (новый ПОСТАВЩИК-Китай)</t>
  </si>
  <si>
    <t>35шт</t>
  </si>
  <si>
    <t>РАЗНОЕ</t>
  </si>
  <si>
    <r>
      <t>Выключатель 1-кл 10А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</si>
  <si>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Выключатель 1-кл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</si>
  <si>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</si>
  <si>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</si>
  <si>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   </t>
    </r>
  </si>
  <si>
    <r>
      <t xml:space="preserve">Выключатель 2-кл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белый   </t>
    </r>
  </si>
  <si>
    <r>
      <t>Выключатель 2-кл 10А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</si>
  <si>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2-кл 10А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</si>
  <si>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</si>
  <si>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</si>
  <si>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   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</si>
  <si>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</si>
  <si>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</si>
  <si>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одноместная без з/к 10А 220В (керамика)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</si>
  <si>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Розетка одноместная с з/к 16А 220В (керамика)</t>
    </r>
    <r>
      <rPr>
        <b/>
        <sz val="50"/>
        <rFont val="Calibri"/>
        <family val="2"/>
        <charset val="204"/>
        <scheme val="minor"/>
      </rPr>
      <t xml:space="preserve">  "АЛЬТАИР"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</si>
  <si>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одноместная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</si>
  <si>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</si>
  <si>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Розетка двухместная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</si>
  <si>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двухместная без з/к 10А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</si>
  <si>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</si>
  <si>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</si>
  <si>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(керамика) </t>
    </r>
    <r>
      <rPr>
        <b/>
        <sz val="50"/>
        <rFont val="Calibri"/>
        <family val="2"/>
        <charset val="204"/>
        <scheme val="minor"/>
      </rPr>
      <t xml:space="preserve">"АЛЬТАИР" </t>
    </r>
    <r>
      <rPr>
        <sz val="50"/>
        <rFont val="Calibri"/>
        <family val="2"/>
        <charset val="204"/>
        <scheme val="minor"/>
      </rPr>
      <t>сосна</t>
    </r>
  </si>
  <si>
    <r>
      <t xml:space="preserve">Розетка телевизионная </t>
    </r>
    <r>
      <rPr>
        <b/>
        <sz val="50"/>
        <rFont val="Calibri"/>
        <family val="2"/>
        <charset val="204"/>
        <scheme val="minor"/>
      </rPr>
      <t>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</si>
  <si>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</si>
  <si>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 </t>
    </r>
    <r>
      <rPr>
        <sz val="50"/>
        <rFont val="Calibri"/>
        <family val="2"/>
        <charset val="204"/>
        <scheme val="minor"/>
      </rPr>
      <t>белая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</si>
  <si>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</si>
  <si>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"АЛЬТАИР"</t>
    </r>
    <r>
      <rPr>
        <sz val="50"/>
        <rFont val="Calibri"/>
        <family val="2"/>
        <charset val="204"/>
        <scheme val="minor"/>
      </rPr>
      <t xml:space="preserve"> сосна</t>
    </r>
  </si>
  <si>
    <r>
      <t>Выключатель 1-кл 10А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</si>
  <si>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</si>
  <si>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</si>
  <si>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белый  </t>
    </r>
  </si>
  <si>
    <r>
      <t xml:space="preserve">Выключатель 1-кл с подсветкой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  </t>
    </r>
  </si>
  <si>
    <r>
      <t>Выключатель 2-кл 10А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белый  </t>
    </r>
  </si>
  <si>
    <r>
      <t xml:space="preserve">Выключатель 2-кл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 xml:space="preserve">слоновая кость   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</si>
  <si>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</si>
  <si>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</si>
  <si>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3-кл 10А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</si>
  <si>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Выключатель 3-кл 10А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</si>
  <si>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Диммер Р до 600 Вт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</si>
  <si>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</si>
  <si>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10А 220В (керамика)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</si>
  <si>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с з/к 16А 220В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</si>
  <si>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</si>
  <si>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</si>
  <si>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>Розетка компьютерная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</si>
  <si>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50"/>
        <rFont val="Calibri"/>
        <family val="2"/>
        <charset val="204"/>
        <scheme val="minor"/>
      </rPr>
      <t xml:space="preserve"> 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</si>
  <si>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</si>
  <si>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>Розетка телефонная</t>
    </r>
    <r>
      <rPr>
        <b/>
        <sz val="50"/>
        <rFont val="Calibri"/>
        <family val="2"/>
        <charset val="204"/>
        <scheme val="minor"/>
      </rPr>
      <t xml:space="preserve"> 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</si>
  <si>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</si>
  <si>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 xml:space="preserve">"ПАНДОРА" </t>
    </r>
    <r>
      <rPr>
        <sz val="50"/>
        <rFont val="Calibri"/>
        <family val="2"/>
        <charset val="204"/>
        <scheme val="minor"/>
      </rPr>
      <t>слоновая кость</t>
    </r>
  </si>
  <si>
    <r>
      <t xml:space="preserve">Рамка трёхместная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</si>
  <si>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</si>
  <si>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50"/>
        <rFont val="Calibri"/>
        <family val="2"/>
        <charset val="204"/>
        <scheme val="minor"/>
      </rPr>
      <t>"ПАНДОРА"</t>
    </r>
    <r>
      <rPr>
        <sz val="50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</si>
  <si>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белый</t>
    </r>
  </si>
  <si>
    <r>
      <t xml:space="preserve">Розетка одноместная с з/к и защитной крышкой 16А 220В </t>
    </r>
    <r>
      <rPr>
        <b/>
        <sz val="50"/>
        <rFont val="Calibri"/>
        <family val="2"/>
        <charset val="204"/>
        <scheme val="minor"/>
      </rPr>
      <t xml:space="preserve">"РИГЕЛЬ" </t>
    </r>
    <r>
      <rPr>
        <sz val="50"/>
        <rFont val="Calibri"/>
        <family val="2"/>
        <charset val="204"/>
        <scheme val="minor"/>
      </rPr>
      <t>белая</t>
    </r>
  </si>
  <si>
    <r>
      <t xml:space="preserve">Розетка телевизионная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</si>
  <si>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Розетка телефонная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</si>
  <si>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</si>
  <si>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50"/>
        <rFont val="Calibri"/>
        <family val="2"/>
        <charset val="204"/>
        <scheme val="minor"/>
      </rPr>
      <t>"РИГЕЛЬ"</t>
    </r>
    <r>
      <rPr>
        <sz val="50"/>
        <rFont val="Calibri"/>
        <family val="2"/>
        <charset val="204"/>
        <scheme val="minor"/>
      </rPr>
      <t xml:space="preserve"> белая</t>
    </r>
  </si>
  <si>
    <r>
      <t xml:space="preserve">Удлинитель-рулетка Р16-008, 3 гнезда, </t>
    </r>
    <r>
      <rPr>
        <b/>
        <sz val="50"/>
        <rFont val="Calibri"/>
        <family val="2"/>
        <charset val="204"/>
        <scheme val="minor"/>
      </rPr>
      <t>3 метра,</t>
    </r>
    <r>
      <rPr>
        <sz val="50"/>
        <rFont val="Calibri"/>
        <family val="2"/>
        <charset val="204"/>
        <scheme val="minor"/>
      </rPr>
      <t xml:space="preserve"> ПВС 2х0,75, </t>
    </r>
    <r>
      <rPr>
        <b/>
        <sz val="50"/>
        <rFont val="Calibri"/>
        <family val="2"/>
        <charset val="204"/>
        <scheme val="minor"/>
      </rPr>
      <t xml:space="preserve">10А/220В/2200Вт </t>
    </r>
    <r>
      <rPr>
        <sz val="50"/>
        <rFont val="Calibri"/>
        <family val="2"/>
        <charset val="204"/>
        <scheme val="minor"/>
      </rPr>
      <t xml:space="preserve">      </t>
    </r>
  </si>
  <si>
    <r>
      <t xml:space="preserve">Удлинитель-рулетка Р16-008 ,3 гнезда, </t>
    </r>
    <r>
      <rPr>
        <b/>
        <sz val="50"/>
        <rFont val="Calibri"/>
        <family val="2"/>
        <charset val="204"/>
        <scheme val="minor"/>
      </rPr>
      <t>3 метра</t>
    </r>
    <r>
      <rPr>
        <sz val="50"/>
        <rFont val="Calibri"/>
        <family val="2"/>
        <charset val="204"/>
        <scheme val="minor"/>
      </rPr>
      <t xml:space="preserve">, ШВВП 2х0,75, </t>
    </r>
    <r>
      <rPr>
        <b/>
        <sz val="50"/>
        <rFont val="Calibri"/>
        <family val="2"/>
        <charset val="204"/>
        <scheme val="minor"/>
      </rPr>
      <t>6А/220В/1320Вт</t>
    </r>
    <r>
      <rPr>
        <sz val="50"/>
        <rFont val="Calibri"/>
        <family val="2"/>
        <charset val="204"/>
        <scheme val="minor"/>
      </rPr>
      <t xml:space="preserve">      </t>
    </r>
  </si>
  <si>
    <r>
      <t xml:space="preserve">Удлинитель-рулетка Р16-008 ,3 гнезда, </t>
    </r>
    <r>
      <rPr>
        <b/>
        <sz val="50"/>
        <rFont val="Calibri"/>
        <family val="2"/>
        <charset val="204"/>
        <scheme val="minor"/>
      </rPr>
      <t>5 метров</t>
    </r>
    <r>
      <rPr>
        <sz val="50"/>
        <rFont val="Calibri"/>
        <family val="2"/>
        <charset val="204"/>
        <scheme val="minor"/>
      </rPr>
      <t>, ШВВП 2х0,75,</t>
    </r>
    <r>
      <rPr>
        <b/>
        <sz val="50"/>
        <rFont val="Calibri"/>
        <family val="2"/>
        <charset val="204"/>
        <scheme val="minor"/>
      </rPr>
      <t xml:space="preserve"> 6А/220В/1320Вт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</si>
  <si>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 xml:space="preserve">1,5м. </t>
    </r>
    <r>
      <rPr>
        <sz val="50"/>
        <rFont val="Calibri"/>
        <family val="2"/>
        <charset val="204"/>
        <scheme val="minor"/>
      </rPr>
      <t xml:space="preserve">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</si>
  <si>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3м.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</si>
  <si>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5м.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</si>
  <si>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2 гнезда, без з/к, </t>
    </r>
    <r>
      <rPr>
        <b/>
        <sz val="50"/>
        <rFont val="Calibri"/>
        <family val="2"/>
        <charset val="204"/>
        <scheme val="minor"/>
      </rPr>
      <t>7м.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</si>
  <si>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"ПРИМА", 3 гнезда, без з/к, </t>
    </r>
    <r>
      <rPr>
        <b/>
        <sz val="50"/>
        <rFont val="Calibri"/>
        <family val="2"/>
        <charset val="204"/>
        <scheme val="minor"/>
      </rPr>
      <t>5м.</t>
    </r>
    <r>
      <rPr>
        <sz val="50"/>
        <rFont val="Calibri"/>
        <family val="2"/>
        <charset val="204"/>
        <scheme val="minor"/>
      </rPr>
      <t xml:space="preserve">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</si>
  <si>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"ПРИМА", 3 гнезда, без з/к, </t>
    </r>
    <r>
      <rPr>
        <b/>
        <sz val="50"/>
        <rFont val="Calibri"/>
        <family val="2"/>
        <charset val="204"/>
        <scheme val="minor"/>
      </rPr>
      <t>7м</t>
    </r>
    <r>
      <rPr>
        <sz val="50"/>
        <rFont val="Calibri"/>
        <family val="2"/>
        <charset val="204"/>
        <scheme val="minor"/>
      </rPr>
      <t xml:space="preserve">. ПВС </t>
    </r>
    <r>
      <rPr>
        <b/>
        <sz val="50"/>
        <rFont val="Calibri"/>
        <family val="2"/>
        <charset val="204"/>
        <scheme val="minor"/>
      </rPr>
      <t>2х1мм² 10А/220В/2200Вт</t>
    </r>
  </si>
  <si>
    <r>
      <t xml:space="preserve">Удлинитель бытовой  "ПРИМА", 4 гнезда, без з/к, </t>
    </r>
    <r>
      <rPr>
        <b/>
        <sz val="50"/>
        <rFont val="Calibri"/>
        <family val="2"/>
        <charset val="204"/>
        <scheme val="minor"/>
      </rPr>
      <t>1,5м.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</si>
  <si>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>Удлинитель бытовой  "ПРИМА", 4 гнезда, без з/к,</t>
    </r>
    <r>
      <rPr>
        <b/>
        <sz val="50"/>
        <rFont val="Calibri"/>
        <family val="2"/>
        <charset val="204"/>
        <scheme val="minor"/>
      </rPr>
      <t xml:space="preserve"> 3м.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</si>
  <si>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>Удлинитель бытовой  "ПРИМА", 4 незда, без з/к,</t>
    </r>
    <r>
      <rPr>
        <b/>
        <sz val="50"/>
        <rFont val="Calibri"/>
        <family val="2"/>
        <charset val="204"/>
        <scheme val="minor"/>
      </rPr>
      <t xml:space="preserve"> 5м.</t>
    </r>
    <r>
      <rPr>
        <sz val="50"/>
        <rFont val="Calibri"/>
        <family val="2"/>
        <charset val="204"/>
        <scheme val="minor"/>
      </rPr>
      <t xml:space="preserve">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</si>
  <si>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4 гнезда, без з/к, </t>
    </r>
    <r>
      <rPr>
        <b/>
        <sz val="50"/>
        <rFont val="Calibri"/>
        <family val="2"/>
        <charset val="204"/>
        <scheme val="minor"/>
      </rPr>
      <t>7м</t>
    </r>
    <r>
      <rPr>
        <sz val="50"/>
        <rFont val="Calibri"/>
        <family val="2"/>
        <charset val="204"/>
        <scheme val="minor"/>
      </rPr>
      <t xml:space="preserve">. ПВС 2х1мм² </t>
    </r>
    <r>
      <rPr>
        <b/>
        <sz val="50"/>
        <rFont val="Calibri"/>
        <family val="2"/>
        <charset val="204"/>
        <scheme val="minor"/>
      </rPr>
      <t>10А/220В/2200Вт</t>
    </r>
  </si>
  <si>
    <r>
      <t xml:space="preserve">Удлинитель бытовой  "ПРИМА", 2 гнезда, с з/к, </t>
    </r>
    <r>
      <rPr>
        <b/>
        <sz val="50"/>
        <rFont val="Calibri"/>
        <family val="2"/>
        <charset val="204"/>
        <scheme val="minor"/>
      </rPr>
      <t>7м.</t>
    </r>
    <r>
      <rPr>
        <sz val="50"/>
        <rFont val="Calibri"/>
        <family val="2"/>
        <charset val="204"/>
        <scheme val="minor"/>
      </rPr>
      <t xml:space="preserve">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</si>
  <si>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 бытовой "ПРИМА", 3 гнезда, с з/к, </t>
    </r>
    <r>
      <rPr>
        <b/>
        <sz val="50"/>
        <rFont val="Calibri"/>
        <family val="2"/>
        <charset val="204"/>
        <scheme val="minor"/>
      </rPr>
      <t xml:space="preserve">5м. </t>
    </r>
    <r>
      <rPr>
        <sz val="50"/>
        <rFont val="Calibri"/>
        <family val="2"/>
        <charset val="204"/>
        <scheme val="minor"/>
      </rPr>
      <t>ПВС 3х1мм²</t>
    </r>
    <r>
      <rPr>
        <b/>
        <sz val="50"/>
        <rFont val="Calibri"/>
        <family val="2"/>
        <charset val="204"/>
        <scheme val="minor"/>
      </rPr>
      <t xml:space="preserve"> 16А/220В/3500Вт</t>
    </r>
  </si>
  <si>
    <r>
      <t xml:space="preserve">Удлинитель бытовой "ПРИМА", 4 гнезда, с з/к, </t>
    </r>
    <r>
      <rPr>
        <b/>
        <sz val="50"/>
        <rFont val="Calibri"/>
        <family val="2"/>
        <charset val="204"/>
        <scheme val="minor"/>
      </rPr>
      <t>3м.</t>
    </r>
    <r>
      <rPr>
        <sz val="50"/>
        <rFont val="Calibri"/>
        <family val="2"/>
        <charset val="204"/>
        <scheme val="minor"/>
      </rPr>
      <t xml:space="preserve">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</si>
  <si>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 бытовой "ПРИМА", 4 гнезда, с з/к, </t>
    </r>
    <r>
      <rPr>
        <b/>
        <sz val="50"/>
        <rFont val="Calibri"/>
        <family val="2"/>
        <charset val="204"/>
        <scheme val="minor"/>
      </rPr>
      <t>5м</t>
    </r>
    <r>
      <rPr>
        <sz val="50"/>
        <rFont val="Calibri"/>
        <family val="2"/>
        <charset val="204"/>
        <scheme val="minor"/>
      </rPr>
      <t xml:space="preserve">. ПВС 3х1мм² </t>
    </r>
    <r>
      <rPr>
        <b/>
        <sz val="50"/>
        <rFont val="Calibri"/>
        <family val="2"/>
        <charset val="204"/>
        <scheme val="minor"/>
      </rPr>
      <t>16А/220В/3500Вт</t>
    </r>
  </si>
  <si>
    <r>
      <t xml:space="preserve">Удлинитель-шнур силовой РС 16 "ПРИМА ПРОФИ", штепс. гнездо без з/к, </t>
    </r>
    <r>
      <rPr>
        <b/>
        <sz val="50"/>
        <rFont val="Calibri"/>
        <family val="2"/>
        <charset val="204"/>
        <scheme val="minor"/>
      </rPr>
      <t>20м,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>6А/1300Вт/220В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</si>
  <si>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 xml:space="preserve">Удлинитель-шнур силовой РС 16 "ПРИМА ПРОФИ", штепс. гнездо без з/к, </t>
    </r>
    <r>
      <rPr>
        <b/>
        <sz val="50"/>
        <rFont val="Calibri"/>
        <family val="2"/>
        <charset val="204"/>
        <scheme val="minor"/>
      </rPr>
      <t>30м,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>6А/1300Вт/220В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</si>
  <si>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>Удлинитель-шнур силовой РС 16 "ПРИМА ПРОФИ", штепс. гнездо без з/к,</t>
    </r>
    <r>
      <rPr>
        <b/>
        <sz val="50"/>
        <rFont val="Calibri"/>
        <family val="2"/>
        <charset val="204"/>
        <scheme val="minor"/>
      </rPr>
      <t xml:space="preserve"> 40м,</t>
    </r>
    <r>
      <rPr>
        <sz val="50"/>
        <rFont val="Calibri"/>
        <family val="2"/>
        <charset val="204"/>
        <scheme val="minor"/>
      </rPr>
      <t xml:space="preserve"> ПВС 2х0,75,мм²,</t>
    </r>
    <r>
      <rPr>
        <b/>
        <sz val="50"/>
        <rFont val="Calibri"/>
        <family val="2"/>
        <charset val="204"/>
        <scheme val="minor"/>
      </rPr>
      <t xml:space="preserve">6А/1300Вт/220В </t>
    </r>
    <r>
      <rPr>
        <sz val="50"/>
        <rFont val="Calibri"/>
        <family val="2"/>
        <charset val="204"/>
        <scheme val="minor"/>
      </rPr>
      <t>АБК-СИЛА</t>
    </r>
  </si>
  <si>
    <t xml:space="preserve">Удлинитель силовой на рамке РС 16 "ПРИМА ПРОФИ", штепс. гнездо, без з/к, 10м, ПВС 2х0,75мм²,6А/1300Вт/220В   АБК-СИЛА </t>
  </si>
  <si>
    <t xml:space="preserve">Удлинитель силовой на рамке РС 16 "ПРИМА ПРОФИ", штепс. гнездо, без з/к, 20м, ПВС 2х0,75мм²,6А/1300Вт/220В   АБК-СИЛА  </t>
  </si>
  <si>
    <t xml:space="preserve">Удлинитель силовой на рамке РС 16 "ПРИМА ПРОФИ", штепс. гнездо, без з/к, 30м, ПВС 2х0,75мм²,6А/1300Вт/220В   АБК-СИЛА </t>
  </si>
  <si>
    <t xml:space="preserve">Удлинитель силовой на рамке РС 16 "ПРИМА ПРОФИ", штепс. гнездо, без з/к, 40м, ПВС 2х0,75мм²,6А/1300Вт/220В   АБК-СИЛА  </t>
  </si>
  <si>
    <t>Удлинитель силовой на рамке РС 16 "ПРИМА ПРОФИ", штепс. гнездо, без з/к, 50м, ПВС 2х0,75мм²,6А/1300Вт/220В   АБК-СИЛА</t>
  </si>
  <si>
    <r>
      <t xml:space="preserve">Удлинитель силовой на рамке РС 16 "ПРИМА ПРОФИ", штепс. гнездо, без з/к, </t>
    </r>
    <r>
      <rPr>
        <b/>
        <sz val="50"/>
        <rFont val="Calibri"/>
        <family val="2"/>
        <charset val="204"/>
        <scheme val="minor"/>
      </rPr>
      <t>10м,</t>
    </r>
    <r>
      <rPr>
        <sz val="50"/>
        <rFont val="Calibri"/>
        <family val="2"/>
        <charset val="204"/>
        <scheme val="minor"/>
      </rPr>
      <t xml:space="preserve"> ПВС 2х1,5мм²,</t>
    </r>
    <r>
      <rPr>
        <b/>
        <sz val="50"/>
        <rFont val="Calibri"/>
        <family val="2"/>
        <charset val="204"/>
        <scheme val="minor"/>
      </rPr>
      <t>10А/2200Вт/220В</t>
    </r>
    <r>
      <rPr>
        <sz val="50"/>
        <rFont val="Calibri"/>
        <family val="2"/>
        <charset val="204"/>
        <scheme val="minor"/>
      </rPr>
      <t xml:space="preserve"> АБК-СИЛА</t>
    </r>
  </si>
  <si>
    <r>
      <t xml:space="preserve">Вилка </t>
    </r>
    <r>
      <rPr>
        <b/>
        <sz val="50"/>
        <rFont val="Calibri"/>
        <family val="2"/>
        <charset val="204"/>
        <scheme val="minor"/>
      </rPr>
      <t xml:space="preserve"> НТ- 014 </t>
    </r>
    <r>
      <rPr>
        <sz val="50"/>
        <rFont val="Calibri"/>
        <family val="2"/>
        <charset val="204"/>
        <scheme val="minor"/>
      </rPr>
      <t xml:space="preserve">16А 3Р+PE     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</si>
  <si>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 xml:space="preserve">НТ- 015 </t>
    </r>
    <r>
      <rPr>
        <sz val="50"/>
        <rFont val="Calibri"/>
        <family val="2"/>
        <charset val="204"/>
        <scheme val="minor"/>
      </rPr>
      <t xml:space="preserve">16А 3Р+РЕ+N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</si>
  <si>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>НТ- 023</t>
    </r>
    <r>
      <rPr>
        <sz val="50"/>
        <rFont val="Calibri"/>
        <family val="2"/>
        <charset val="204"/>
        <scheme val="minor"/>
      </rPr>
      <t xml:space="preserve"> 32А 2Р+РЕ      220В.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</si>
  <si>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 xml:space="preserve">НТ- 024 </t>
    </r>
    <r>
      <rPr>
        <sz val="50"/>
        <rFont val="Calibri"/>
        <family val="2"/>
        <charset val="204"/>
        <scheme val="minor"/>
      </rPr>
      <t xml:space="preserve">32А 3Р+PE      380В. IP-44      </t>
    </r>
  </si>
  <si>
    <r>
      <t xml:space="preserve">Вилка  </t>
    </r>
    <r>
      <rPr>
        <b/>
        <sz val="50"/>
        <rFont val="Calibri"/>
        <family val="2"/>
        <charset val="204"/>
        <scheme val="minor"/>
      </rPr>
      <t>НТ- 025</t>
    </r>
    <r>
      <rPr>
        <sz val="50"/>
        <rFont val="Calibri"/>
        <family val="2"/>
        <charset val="204"/>
        <scheme val="minor"/>
      </rPr>
      <t xml:space="preserve"> 32А 3Р+РЕ+N 380В. IP-44   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</si>
  <si>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HT- 113 </t>
    </r>
    <r>
      <rPr>
        <sz val="50"/>
        <rFont val="Calibri"/>
        <family val="2"/>
        <charset val="204"/>
        <scheme val="minor"/>
      </rPr>
      <t xml:space="preserve">16А стац. 2Р+РЕ      220В.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</si>
  <si>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>HT- 123</t>
    </r>
    <r>
      <rPr>
        <sz val="50"/>
        <rFont val="Calibri"/>
        <family val="2"/>
        <charset val="204"/>
        <scheme val="minor"/>
      </rPr>
      <t xml:space="preserve"> 32А стац. 2Р+РЕ      220В.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</si>
  <si>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HT- 124 </t>
    </r>
    <r>
      <rPr>
        <sz val="50"/>
        <rFont val="Calibri"/>
        <family val="2"/>
        <charset val="204"/>
        <scheme val="minor"/>
      </rPr>
      <t xml:space="preserve">32А стац. 3Р+РЕ      380В. IP-44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</si>
  <si>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>HT- 133</t>
    </r>
    <r>
      <rPr>
        <sz val="50"/>
        <rFont val="Calibri"/>
        <family val="2"/>
        <charset val="204"/>
        <scheme val="minor"/>
      </rPr>
      <t xml:space="preserve"> 63А стац. 2Р+РE      220В. IP-67    </t>
    </r>
  </si>
  <si>
    <r>
      <t xml:space="preserve">Розетка  </t>
    </r>
    <r>
      <rPr>
        <b/>
        <sz val="50"/>
        <rFont val="Calibri"/>
        <family val="2"/>
        <charset val="204"/>
        <scheme val="minor"/>
      </rPr>
      <t xml:space="preserve">HT- 215 </t>
    </r>
    <r>
      <rPr>
        <sz val="50"/>
        <rFont val="Calibri"/>
        <family val="2"/>
        <charset val="204"/>
        <scheme val="minor"/>
      </rPr>
      <t xml:space="preserve">16А пер.  3Р+РЕ+N 380В. IP-44   </t>
    </r>
  </si>
  <si>
    <r>
      <t>Разъём</t>
    </r>
    <r>
      <rPr>
        <b/>
        <sz val="50"/>
        <rFont val="Calibri"/>
        <family val="2"/>
        <charset val="204"/>
        <scheme val="minor"/>
      </rPr>
      <t xml:space="preserve"> РШ-ВШ </t>
    </r>
    <r>
      <rPr>
        <sz val="50"/>
        <rFont val="Calibri"/>
        <family val="2"/>
        <charset val="204"/>
        <scheme val="minor"/>
      </rPr>
      <t>32А 220В 2P+PE открытый угловой карболит чёрный</t>
    </r>
  </si>
  <si>
    <r>
      <t>Разъём</t>
    </r>
    <r>
      <rPr>
        <b/>
        <sz val="50"/>
        <rFont val="Calibri"/>
        <family val="2"/>
        <charset val="204"/>
        <scheme val="minor"/>
      </rPr>
      <t xml:space="preserve"> РШ-ВШ </t>
    </r>
    <r>
      <rPr>
        <sz val="50"/>
        <rFont val="Calibri"/>
        <family val="2"/>
        <charset val="204"/>
        <scheme val="minor"/>
      </rPr>
      <t>32А 380В 3P+PE открытый круглый карболит чёрный</t>
    </r>
  </si>
  <si>
    <r>
      <t xml:space="preserve">Зажим ответвительный изолированный </t>
    </r>
    <r>
      <rPr>
        <b/>
        <sz val="50"/>
        <rFont val="Calibri"/>
        <family val="2"/>
        <charset val="204"/>
        <scheme val="minor"/>
      </rPr>
      <t>ЗОИ</t>
    </r>
    <r>
      <rPr>
        <sz val="50"/>
        <rFont val="Calibri"/>
        <family val="2"/>
        <charset val="204"/>
        <scheme val="minor"/>
      </rPr>
      <t xml:space="preserve"> 16-95/4,0-35   </t>
    </r>
  </si>
  <si>
    <r>
      <t xml:space="preserve">Скрепа </t>
    </r>
    <r>
      <rPr>
        <b/>
        <sz val="50"/>
        <rFont val="Calibri"/>
        <family val="2"/>
        <charset val="204"/>
        <scheme val="minor"/>
      </rPr>
      <t>NС</t>
    </r>
    <r>
      <rPr>
        <sz val="50"/>
        <rFont val="Calibri"/>
        <family val="2"/>
        <charset val="204"/>
        <scheme val="minor"/>
      </rPr>
      <t xml:space="preserve"> - 20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</si>
  <si>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1504 ТВ</t>
    </r>
    <r>
      <rPr>
        <sz val="50"/>
        <rFont val="Calibri"/>
        <family val="2"/>
        <charset val="204"/>
        <scheme val="minor"/>
      </rPr>
      <t xml:space="preserve">    15А   4Р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</si>
  <si>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1506 ТВ</t>
    </r>
    <r>
      <rPr>
        <sz val="50"/>
        <rFont val="Calibri"/>
        <family val="2"/>
        <charset val="204"/>
        <scheme val="minor"/>
      </rPr>
      <t xml:space="preserve">    15А   6Р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</si>
  <si>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 2503 ТВ</t>
    </r>
    <r>
      <rPr>
        <sz val="50"/>
        <rFont val="Calibri"/>
        <family val="2"/>
        <charset val="204"/>
        <scheme val="minor"/>
      </rPr>
      <t xml:space="preserve">    25А   3Р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</si>
  <si>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 xml:space="preserve">ЗКВК  3503 ТВ </t>
    </r>
    <r>
      <rPr>
        <sz val="50"/>
        <rFont val="Calibri"/>
        <family val="2"/>
        <charset val="204"/>
        <scheme val="minor"/>
      </rPr>
      <t xml:space="preserve">   35А 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</si>
  <si>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3512 ТВ</t>
    </r>
    <r>
      <rPr>
        <sz val="50"/>
        <rFont val="Calibri"/>
        <family val="2"/>
        <charset val="204"/>
        <scheme val="minor"/>
      </rPr>
      <t xml:space="preserve">    35А 12Р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</si>
  <si>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6003 ТВ</t>
    </r>
    <r>
      <rPr>
        <sz val="50"/>
        <rFont val="Calibri"/>
        <family val="2"/>
        <charset val="204"/>
        <scheme val="minor"/>
      </rPr>
      <t xml:space="preserve">    60А 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</si>
  <si>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 6006 ТВ</t>
    </r>
    <r>
      <rPr>
        <sz val="50"/>
        <rFont val="Calibri"/>
        <family val="2"/>
        <charset val="204"/>
        <scheme val="minor"/>
      </rPr>
      <t xml:space="preserve">   60А    6Р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</si>
  <si>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 604  ТС</t>
    </r>
    <r>
      <rPr>
        <sz val="50"/>
        <rFont val="Calibri"/>
        <family val="2"/>
        <charset val="204"/>
        <scheme val="minor"/>
      </rPr>
      <t xml:space="preserve">   60А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</si>
  <si>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1003 ТС</t>
    </r>
    <r>
      <rPr>
        <sz val="50"/>
        <rFont val="Calibri"/>
        <family val="2"/>
        <charset val="204"/>
        <scheme val="minor"/>
      </rPr>
      <t xml:space="preserve"> 100А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</si>
  <si>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1503 ТС</t>
    </r>
    <r>
      <rPr>
        <sz val="50"/>
        <rFont val="Calibri"/>
        <family val="2"/>
        <charset val="204"/>
        <scheme val="minor"/>
      </rPr>
      <t xml:space="preserve"> 150А  3Р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</si>
  <si>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1504 ТС</t>
    </r>
    <r>
      <rPr>
        <sz val="50"/>
        <rFont val="Calibri"/>
        <family val="2"/>
        <charset val="204"/>
        <scheme val="minor"/>
      </rPr>
      <t xml:space="preserve"> 150А  4Р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</si>
  <si>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2003 ТС</t>
    </r>
    <r>
      <rPr>
        <sz val="50"/>
        <rFont val="Calibri"/>
        <family val="2"/>
        <charset val="204"/>
        <scheme val="minor"/>
      </rPr>
      <t xml:space="preserve"> 200А  3Р 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</si>
  <si>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 xml:space="preserve">ЗКВК 2004 ТС </t>
    </r>
    <r>
      <rPr>
        <sz val="50"/>
        <rFont val="Calibri"/>
        <family val="2"/>
        <charset val="204"/>
        <scheme val="minor"/>
      </rPr>
      <t xml:space="preserve">200А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</si>
  <si>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 ЗКВК 3003 ТС</t>
    </r>
    <r>
      <rPr>
        <sz val="50"/>
        <rFont val="Calibri"/>
        <family val="2"/>
        <charset val="204"/>
        <scheme val="minor"/>
      </rPr>
      <t xml:space="preserve"> 300А  3Р  </t>
    </r>
  </si>
  <si>
    <r>
      <t xml:space="preserve">Зажим  </t>
    </r>
    <r>
      <rPr>
        <b/>
        <sz val="50"/>
        <rFont val="Calibri"/>
        <family val="2"/>
        <charset val="204"/>
        <scheme val="minor"/>
      </rPr>
      <t>ЗКВК 3004 ТС</t>
    </r>
    <r>
      <rPr>
        <sz val="50"/>
        <rFont val="Calibri"/>
        <family val="2"/>
        <charset val="204"/>
        <scheme val="minor"/>
      </rPr>
      <t xml:space="preserve"> 300А  4Р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</si>
  <si>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ЗКВК на DIN  БЗД 2 </t>
    </r>
    <r>
      <rPr>
        <sz val="50"/>
        <rFont val="Calibri"/>
        <family val="2"/>
        <charset val="204"/>
        <scheme val="minor"/>
      </rPr>
      <t xml:space="preserve">- 20А    </t>
    </r>
  </si>
  <si>
    <r>
      <t xml:space="preserve">Зажим </t>
    </r>
    <r>
      <rPr>
        <b/>
        <sz val="50"/>
        <rFont val="Calibri"/>
        <family val="2"/>
        <charset val="204"/>
        <scheme val="minor"/>
      </rPr>
      <t xml:space="preserve">ЗКВК на DIN  БЗД 3 </t>
    </r>
    <r>
      <rPr>
        <sz val="50"/>
        <rFont val="Calibri"/>
        <family val="2"/>
        <charset val="204"/>
        <scheme val="minor"/>
      </rPr>
      <t xml:space="preserve">- 20А    </t>
    </r>
  </si>
  <si>
    <r>
      <t>Зажим</t>
    </r>
    <r>
      <rPr>
        <b/>
        <sz val="50"/>
        <rFont val="Calibri"/>
        <family val="2"/>
        <charset val="204"/>
        <scheme val="minor"/>
      </rPr>
      <t xml:space="preserve"> ЗКВК на DIN  БЗД 3 </t>
    </r>
    <r>
      <rPr>
        <sz val="50"/>
        <rFont val="Calibri"/>
        <family val="2"/>
        <charset val="204"/>
        <scheme val="minor"/>
      </rPr>
      <t xml:space="preserve">- 30А   </t>
    </r>
  </si>
  <si>
    <r>
      <t>Зажим винтовой 12мод.</t>
    </r>
    <r>
      <rPr>
        <b/>
        <sz val="50"/>
        <rFont val="Calibri"/>
        <family val="2"/>
        <charset val="204"/>
        <scheme val="minor"/>
      </rPr>
      <t xml:space="preserve"> РЕ</t>
    </r>
    <r>
      <rPr>
        <sz val="50"/>
        <rFont val="Calibri"/>
        <family val="2"/>
        <charset val="204"/>
        <scheme val="minor"/>
      </rPr>
      <t xml:space="preserve"> -  16 мм2  30А  </t>
    </r>
  </si>
  <si>
    <r>
      <t xml:space="preserve">Зажим винтовой 12мод. </t>
    </r>
    <r>
      <rPr>
        <b/>
        <sz val="50"/>
        <rFont val="Calibri"/>
        <family val="2"/>
        <charset val="204"/>
        <scheme val="minor"/>
      </rPr>
      <t>РЕ</t>
    </r>
    <r>
      <rPr>
        <sz val="50"/>
        <rFont val="Calibri"/>
        <family val="2"/>
        <charset val="204"/>
        <scheme val="minor"/>
      </rPr>
      <t xml:space="preserve"> -  35 мм2  80А  </t>
    </r>
  </si>
  <si>
    <r>
      <t xml:space="preserve">Клемм. пара  нажимная серии </t>
    </r>
    <r>
      <rPr>
        <b/>
        <sz val="50"/>
        <rFont val="Calibri"/>
        <family val="2"/>
        <charset val="204"/>
        <scheme val="minor"/>
      </rPr>
      <t xml:space="preserve">КПН-2 </t>
    </r>
    <r>
      <rPr>
        <sz val="50"/>
        <rFont val="Calibri"/>
        <family val="2"/>
        <charset val="204"/>
        <scheme val="minor"/>
      </rPr>
      <t xml:space="preserve"> 380В. 10А           </t>
    </r>
  </si>
  <si>
    <r>
      <t xml:space="preserve">Клемм. пара  нажимная серии </t>
    </r>
    <r>
      <rPr>
        <b/>
        <sz val="50"/>
        <rFont val="Calibri"/>
        <family val="2"/>
        <charset val="204"/>
        <scheme val="minor"/>
      </rPr>
      <t>КПН-3</t>
    </r>
    <r>
      <rPr>
        <sz val="50"/>
        <rFont val="Calibri"/>
        <family val="2"/>
        <charset val="204"/>
        <scheme val="minor"/>
      </rPr>
      <t xml:space="preserve">  380В. 10А         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</si>
  <si>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 xml:space="preserve"> JXB</t>
    </r>
    <r>
      <rPr>
        <sz val="50"/>
        <rFont val="Calibri"/>
        <family val="2"/>
        <charset val="204"/>
        <scheme val="minor"/>
      </rPr>
      <t xml:space="preserve">- 4.0mm2 (серая)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</si>
  <si>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 xml:space="preserve"> JXB</t>
    </r>
    <r>
      <rPr>
        <sz val="50"/>
        <rFont val="Calibri"/>
        <family val="2"/>
        <charset val="204"/>
        <scheme val="minor"/>
      </rPr>
      <t xml:space="preserve">-10mm2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</si>
  <si>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-16mm2   (серая)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</si>
  <si>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 xml:space="preserve">  JXB</t>
    </r>
    <r>
      <rPr>
        <sz val="50"/>
        <rFont val="Calibri"/>
        <family val="2"/>
        <charset val="204"/>
        <scheme val="minor"/>
      </rPr>
      <t xml:space="preserve">-25mm2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</si>
  <si>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-35mm2   (серая) </t>
    </r>
  </si>
  <si>
    <r>
      <t xml:space="preserve">Клемм. пара серии 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-35mm2   (синяя) </t>
    </r>
  </si>
  <si>
    <r>
      <t xml:space="preserve">Клемм. пара серии 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 xml:space="preserve">- 35mm2   (ж/з)  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</si>
  <si>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>- 16-25мм2  (габарит - 1)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</si>
  <si>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</t>
    </r>
    <r>
      <rPr>
        <sz val="50"/>
        <rFont val="Calibri"/>
        <family val="2"/>
        <charset val="204"/>
        <scheme val="minor"/>
      </rPr>
      <t>-35мм2         (габарит - 3)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</si>
  <si>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 xml:space="preserve">JXB-S </t>
    </r>
    <r>
      <rPr>
        <sz val="50"/>
        <rFont val="Calibri"/>
        <family val="2"/>
        <charset val="204"/>
        <scheme val="minor"/>
      </rPr>
      <t xml:space="preserve"> 2.5мм2   (габарит - 1)                                                        </t>
    </r>
  </si>
  <si>
    <r>
      <t>Заглушка для</t>
    </r>
    <r>
      <rPr>
        <b/>
        <sz val="50"/>
        <rFont val="Calibri"/>
        <family val="2"/>
        <charset val="204"/>
        <scheme val="minor"/>
      </rPr>
      <t xml:space="preserve"> JXB-S </t>
    </r>
    <r>
      <rPr>
        <sz val="50"/>
        <rFont val="Calibri"/>
        <family val="2"/>
        <charset val="204"/>
        <scheme val="minor"/>
      </rPr>
      <t xml:space="preserve"> 6,0мм2   (габарит - 1)                                                     </t>
    </r>
  </si>
  <si>
    <r>
      <t xml:space="preserve">Заглушка для </t>
    </r>
    <r>
      <rPr>
        <b/>
        <sz val="50"/>
        <rFont val="Calibri"/>
        <family val="2"/>
        <charset val="204"/>
        <scheme val="minor"/>
      </rPr>
      <t>JXB-S</t>
    </r>
    <r>
      <rPr>
        <sz val="50"/>
        <rFont val="Calibri"/>
        <family val="2"/>
        <charset val="204"/>
        <scheme val="minor"/>
      </rPr>
      <t xml:space="preserve"> 10мм2     (габарит - 1)                                                    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</si>
  <si>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>JXB-S</t>
    </r>
    <r>
      <rPr>
        <sz val="50"/>
        <rFont val="Calibri"/>
        <family val="2"/>
        <charset val="204"/>
        <scheme val="minor"/>
      </rPr>
      <t xml:space="preserve">  6,0мм2                                                         </t>
    </r>
  </si>
  <si>
    <r>
      <t xml:space="preserve">Клемм. пара серии </t>
    </r>
    <r>
      <rPr>
        <b/>
        <sz val="50"/>
        <rFont val="Calibri"/>
        <family val="2"/>
        <charset val="204"/>
        <scheme val="minor"/>
      </rPr>
      <t xml:space="preserve">JXB-S </t>
    </r>
    <r>
      <rPr>
        <sz val="50"/>
        <rFont val="Calibri"/>
        <family val="2"/>
        <charset val="204"/>
        <scheme val="minor"/>
      </rPr>
      <t xml:space="preserve">10мм2                                                         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</si>
  <si>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- 582</t>
    </r>
    <r>
      <rPr>
        <sz val="50"/>
        <rFont val="Calibri"/>
        <family val="2"/>
        <charset val="204"/>
        <scheme val="minor"/>
      </rPr>
      <t xml:space="preserve">                    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</si>
  <si>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- 583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</si>
  <si>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Соединительная клемма в прозрачном корпусе </t>
    </r>
    <r>
      <rPr>
        <b/>
        <sz val="50"/>
        <rFont val="Calibri"/>
        <family val="2"/>
        <charset val="204"/>
        <scheme val="minor"/>
      </rPr>
      <t>СК - 582 (пакет 5шт/упак)</t>
    </r>
    <r>
      <rPr>
        <sz val="50"/>
        <rFont val="Calibri"/>
        <family val="2"/>
        <charset val="204"/>
        <scheme val="minor"/>
      </rPr>
      <t xml:space="preserve">                    </t>
    </r>
  </si>
  <si>
    <t>Соединительная клемма КМК-421-1, проходная, многоразовая на DIN рейку, (0, 08-2,5мм²)</t>
  </si>
  <si>
    <t>Соединительная клемма СК-411-1  проходная, разветвительная (0, 08-2,5 мм²)</t>
  </si>
  <si>
    <t>Соединительная клемма СК-412-2  проходная, разветвительная (0, 08-2,5 мм²)</t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</si>
  <si>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7</t>
    </r>
    <r>
      <rPr>
        <sz val="50"/>
        <rFont val="Calibri"/>
        <family val="2"/>
        <charset val="204"/>
        <scheme val="minor"/>
      </rPr>
      <t xml:space="preserve"> уст. Ø-12мм.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</si>
  <si>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29</t>
    </r>
    <r>
      <rPr>
        <sz val="50"/>
        <rFont val="Calibri"/>
        <family val="2"/>
        <charset val="204"/>
        <scheme val="minor"/>
      </rPr>
      <t xml:space="preserve">     уст. Ø-36мм.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</si>
  <si>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>PG 42</t>
    </r>
    <r>
      <rPr>
        <sz val="50"/>
        <rFont val="Calibri"/>
        <family val="2"/>
        <charset val="204"/>
        <scheme val="minor"/>
      </rPr>
      <t xml:space="preserve">     уст. Ø-54мм.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</si>
  <si>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 xml:space="preserve">PG 48 </t>
    </r>
    <r>
      <rPr>
        <sz val="50"/>
        <rFont val="Calibri"/>
        <family val="2"/>
        <charset val="204"/>
        <scheme val="minor"/>
      </rPr>
      <t xml:space="preserve">    уст. Ø-60мм.  IP-65   </t>
    </r>
  </si>
  <si>
    <r>
      <t xml:space="preserve">Гермоввод </t>
    </r>
    <r>
      <rPr>
        <b/>
        <sz val="50"/>
        <rFont val="Calibri"/>
        <family val="2"/>
        <charset val="204"/>
        <scheme val="minor"/>
      </rPr>
      <t xml:space="preserve">PG 63 </t>
    </r>
    <r>
      <rPr>
        <sz val="50"/>
        <rFont val="Calibri"/>
        <family val="2"/>
        <charset val="204"/>
        <scheme val="minor"/>
      </rPr>
      <t xml:space="preserve">    уст. Ø-71мм.  IP-65   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</si>
  <si>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У-731М</t>
    </r>
    <r>
      <rPr>
        <sz val="50"/>
        <rFont val="Calibri"/>
        <family val="2"/>
        <charset val="204"/>
        <scheme val="minor"/>
      </rPr>
      <t xml:space="preserve"> 4-10 мм2 / 1,5-10мм2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</si>
  <si>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У-859М</t>
    </r>
    <r>
      <rPr>
        <sz val="50"/>
        <rFont val="Calibri"/>
        <family val="2"/>
        <charset val="204"/>
        <scheme val="minor"/>
      </rPr>
      <t xml:space="preserve"> 50-70мм2 / 14-35мм2</t>
    </r>
  </si>
  <si>
    <r>
      <t>Сжим ответвительный</t>
    </r>
    <r>
      <rPr>
        <b/>
        <sz val="50"/>
        <rFont val="Calibri"/>
        <family val="2"/>
        <charset val="204"/>
        <scheme val="minor"/>
      </rPr>
      <t xml:space="preserve"> У-870М</t>
    </r>
    <r>
      <rPr>
        <sz val="50"/>
        <rFont val="Calibri"/>
        <family val="2"/>
        <charset val="204"/>
        <scheme val="minor"/>
      </rPr>
      <t xml:space="preserve"> 95-150мм2 / 16-50мм2</t>
    </r>
  </si>
  <si>
    <r>
      <t xml:space="preserve">Изолятор </t>
    </r>
    <r>
      <rPr>
        <b/>
        <sz val="50"/>
        <rFont val="Calibri"/>
        <family val="2"/>
        <charset val="204"/>
        <scheme val="minor"/>
      </rPr>
      <t>SM-40</t>
    </r>
    <r>
      <rPr>
        <sz val="50"/>
        <rFont val="Calibri"/>
        <family val="2"/>
        <charset val="204"/>
        <scheme val="minor"/>
      </rPr>
      <t xml:space="preserve">    12кВ. Крепёж-8мм.    </t>
    </r>
  </si>
  <si>
    <r>
      <t>Изолятор</t>
    </r>
    <r>
      <rPr>
        <b/>
        <sz val="50"/>
        <rFont val="Calibri"/>
        <family val="2"/>
        <charset val="204"/>
        <scheme val="minor"/>
      </rPr>
      <t xml:space="preserve"> SM-51</t>
    </r>
    <r>
      <rPr>
        <sz val="50"/>
        <rFont val="Calibri"/>
        <family val="2"/>
        <charset val="204"/>
        <scheme val="minor"/>
      </rPr>
      <t xml:space="preserve">    15кВ. Крепёж-8мм.    </t>
    </r>
  </si>
  <si>
    <r>
      <t xml:space="preserve">Изолятор </t>
    </r>
    <r>
      <rPr>
        <b/>
        <sz val="50"/>
        <rFont val="Calibri"/>
        <family val="2"/>
        <charset val="204"/>
        <scheme val="minor"/>
      </rPr>
      <t xml:space="preserve">SM-76 </t>
    </r>
    <r>
      <rPr>
        <sz val="50"/>
        <rFont val="Calibri"/>
        <family val="2"/>
        <charset val="204"/>
        <scheme val="minor"/>
      </rPr>
      <t xml:space="preserve">   25кВ. Крепёж-10мм.    </t>
    </r>
  </si>
  <si>
    <t xml:space="preserve">Шина  311 универсальная распределительная 160А  10х14мм²   </t>
  </si>
  <si>
    <r>
      <t xml:space="preserve">Шина соединительная  </t>
    </r>
    <r>
      <rPr>
        <b/>
        <sz val="50"/>
        <rFont val="Calibri"/>
        <family val="2"/>
        <charset val="204"/>
        <scheme val="minor"/>
      </rPr>
      <t xml:space="preserve">GK701- 63А  А12 </t>
    </r>
    <r>
      <rPr>
        <sz val="50"/>
        <rFont val="Calibri"/>
        <family val="2"/>
        <charset val="204"/>
        <scheme val="minor"/>
      </rPr>
      <t xml:space="preserve">(Однофазная на 12 мод.) </t>
    </r>
    <r>
      <rPr>
        <b/>
        <sz val="50"/>
        <rFont val="Calibri"/>
        <family val="2"/>
        <charset val="204"/>
        <scheme val="minor"/>
      </rPr>
      <t>Изолированный корпус, напряжение нагрузки до 5000В.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</si>
  <si>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1 </t>
    </r>
    <r>
      <rPr>
        <sz val="50"/>
        <rFont val="Calibri"/>
        <family val="2"/>
        <charset val="204"/>
        <scheme val="minor"/>
      </rPr>
      <t>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</si>
  <si>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2 </t>
    </r>
    <r>
      <rPr>
        <sz val="50"/>
        <rFont val="Calibri"/>
        <family val="2"/>
        <charset val="204"/>
        <scheme val="minor"/>
      </rPr>
      <t xml:space="preserve">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</si>
  <si>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№ 3 </t>
    </r>
    <r>
      <rPr>
        <sz val="50"/>
        <rFont val="Calibri"/>
        <family val="2"/>
        <charset val="204"/>
        <scheme val="minor"/>
      </rPr>
      <t>100мм,  21 шт. Чёрный  (Ø- 3 - 6шт, Ø- 5- 5шт, Ø- 7 - 4шт, Ø- 9 - 3шт, Ø- 13 - 3шт)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</si>
  <si>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Ø- 1,5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</si>
  <si>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Ø- 3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</si>
  <si>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Ø-10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</si>
  <si>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Ø-13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</si>
  <si>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Ø-16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</si>
  <si>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50"/>
        <rFont val="Calibri"/>
        <family val="2"/>
        <charset val="204"/>
        <scheme val="minor"/>
      </rPr>
      <t xml:space="preserve">ТУТ Ø- 20  </t>
    </r>
    <r>
      <rPr>
        <sz val="50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</si>
  <si>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</si>
  <si>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</si>
  <si>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</si>
  <si>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</si>
  <si>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Ø-1,5/0,75 мм, синяя 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</si>
  <si>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Ø-3/1,5 мм, красная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</si>
  <si>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Ø-3/1,5 мм, чёрная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</si>
  <si>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</si>
  <si>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</si>
  <si>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</si>
  <si>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</si>
  <si>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Ø-5/2,5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</si>
  <si>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</si>
  <si>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</si>
  <si>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</si>
  <si>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зелёная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</si>
  <si>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</t>
    </r>
    <r>
      <rPr>
        <sz val="50"/>
        <rFont val="Calibri"/>
        <family val="2"/>
        <charset val="204"/>
        <scheme val="minor"/>
      </rPr>
      <t xml:space="preserve"> Ø-7/3,5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</si>
  <si>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Ø-7/3,5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</si>
  <si>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Ø-7/3,5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</si>
  <si>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</si>
  <si>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</si>
  <si>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</si>
  <si>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</si>
  <si>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Ø-10/5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</si>
  <si>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Ø-10/5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</si>
  <si>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</si>
  <si>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</si>
  <si>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>Ø-13/6,5 мм, жёлто/зелёная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</si>
  <si>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</si>
  <si>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</si>
  <si>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 xml:space="preserve">ТУТ </t>
    </r>
    <r>
      <rPr>
        <sz val="50"/>
        <rFont val="Calibri"/>
        <family val="2"/>
        <charset val="204"/>
        <scheme val="minor"/>
      </rPr>
      <t xml:space="preserve">Ø-13/6,5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</si>
  <si>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Ø-13/6,5 мм, чёрная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</si>
  <si>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</si>
  <si>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</si>
  <si>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</si>
  <si>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</si>
  <si>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красная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</si>
  <si>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</si>
  <si>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Ø-16/8 мм, чёрная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</si>
  <si>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</t>
    </r>
    <r>
      <rPr>
        <sz val="50"/>
        <rFont val="Calibri"/>
        <family val="2"/>
        <charset val="204"/>
        <scheme val="minor"/>
      </rPr>
      <t xml:space="preserve"> Ø-20/10 мм, белая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</si>
  <si>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жёлтая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</si>
  <si>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жёлто/зелёная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</si>
  <si>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зелёная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</si>
  <si>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синяя в рулоне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</si>
  <si>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синяя </t>
    </r>
  </si>
  <si>
    <r>
      <t xml:space="preserve">Трубка </t>
    </r>
    <r>
      <rPr>
        <b/>
        <sz val="50"/>
        <rFont val="Calibri"/>
        <family val="2"/>
        <charset val="204"/>
        <scheme val="minor"/>
      </rPr>
      <t>ТУТ</t>
    </r>
    <r>
      <rPr>
        <sz val="50"/>
        <rFont val="Calibri"/>
        <family val="2"/>
        <charset val="204"/>
        <scheme val="minor"/>
      </rPr>
      <t xml:space="preserve"> Ø-20/10 мм, красная </t>
    </r>
  </si>
  <si>
    <r>
      <t>Трубка</t>
    </r>
    <r>
      <rPr>
        <b/>
        <sz val="50"/>
        <rFont val="Calibri"/>
        <family val="2"/>
        <charset val="204"/>
        <scheme val="minor"/>
      </rPr>
      <t xml:space="preserve"> ТУТ </t>
    </r>
    <r>
      <rPr>
        <sz val="50"/>
        <rFont val="Calibri"/>
        <family val="2"/>
        <charset val="204"/>
        <scheme val="minor"/>
      </rPr>
      <t xml:space="preserve">Ø-60/30 мм, жёлто/зелёная </t>
    </r>
  </si>
  <si>
    <r>
      <t xml:space="preserve">Спиральная обмотка для проводов </t>
    </r>
    <r>
      <rPr>
        <b/>
        <sz val="50"/>
        <rFont val="Calibri"/>
        <family val="2"/>
        <charset val="204"/>
        <scheme val="minor"/>
      </rPr>
      <t>D 24</t>
    </r>
    <r>
      <rPr>
        <sz val="50"/>
        <rFont val="Calibri"/>
        <family val="2"/>
        <charset val="204"/>
        <scheme val="minor"/>
      </rPr>
      <t xml:space="preserve"> (20-130) L=10м</t>
    </r>
  </si>
  <si>
    <r>
      <t xml:space="preserve">Кабельная протяжка </t>
    </r>
    <r>
      <rPr>
        <b/>
        <sz val="50"/>
        <rFont val="Calibri"/>
        <family val="2"/>
        <charset val="204"/>
        <scheme val="minor"/>
      </rPr>
      <t xml:space="preserve">НВ 1325 </t>
    </r>
    <r>
      <rPr>
        <sz val="50"/>
        <rFont val="Calibri"/>
        <family val="2"/>
        <charset val="204"/>
        <scheme val="minor"/>
      </rPr>
      <t xml:space="preserve">д-3мм.  25м. нейлон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</si>
  <si>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СПК- 4 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</si>
  <si>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СПК- 6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</si>
  <si>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СПК- 7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</si>
  <si>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СПК- 9 </t>
    </r>
    <r>
      <rPr>
        <sz val="50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</si>
  <si>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СПК-10 </t>
    </r>
    <r>
      <rPr>
        <sz val="50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</si>
  <si>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СПК-12 </t>
    </r>
    <r>
      <rPr>
        <sz val="50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</si>
  <si>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50"/>
        <rFont val="Calibri"/>
        <family val="2"/>
        <charset val="204"/>
        <scheme val="minor"/>
      </rPr>
      <t xml:space="preserve">СПК-14  </t>
    </r>
    <r>
      <rPr>
        <sz val="50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</si>
  <si>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СПП- 4 </t>
    </r>
  </si>
  <si>
    <r>
      <t>Скоба для крепления кабеля плоская</t>
    </r>
    <r>
      <rPr>
        <b/>
        <sz val="50"/>
        <rFont val="Calibri"/>
        <family val="2"/>
        <charset val="204"/>
        <scheme val="minor"/>
      </rPr>
      <t xml:space="preserve"> СПП- 5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</si>
  <si>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СПП- 6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</si>
  <si>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СПП- 7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</si>
  <si>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СПП- 9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</si>
  <si>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СПП-10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</si>
  <si>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СПП-12 </t>
    </r>
  </si>
  <si>
    <r>
      <t xml:space="preserve">Скоба для крепления кабеля плоская </t>
    </r>
    <r>
      <rPr>
        <b/>
        <sz val="50"/>
        <rFont val="Calibri"/>
        <family val="2"/>
        <charset val="204"/>
        <scheme val="minor"/>
      </rPr>
      <t xml:space="preserve">СПП-14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</si>
  <si>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Е-7508 </t>
    </r>
    <r>
      <rPr>
        <sz val="50"/>
        <rFont val="Calibri"/>
        <family val="2"/>
        <charset val="204"/>
        <scheme val="minor"/>
      </rPr>
      <t xml:space="preserve">- 0,75мм2 (серый)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</si>
  <si>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Е-1008</t>
    </r>
    <r>
      <rPr>
        <sz val="50"/>
        <rFont val="Calibri"/>
        <family val="2"/>
        <charset val="204"/>
        <scheme val="minor"/>
      </rPr>
      <t xml:space="preserve"> - 1,0мм2 (красный)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</si>
  <si>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Е-2516</t>
    </r>
    <r>
      <rPr>
        <sz val="50"/>
        <rFont val="Calibri"/>
        <family val="2"/>
        <charset val="204"/>
        <scheme val="minor"/>
      </rPr>
      <t xml:space="preserve"> -25мм2 (жёлтый,  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</si>
  <si>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Е-3516</t>
    </r>
    <r>
      <rPr>
        <sz val="50"/>
        <rFont val="Calibri"/>
        <family val="2"/>
        <charset val="204"/>
        <scheme val="minor"/>
      </rPr>
      <t xml:space="preserve"> - 35мм2 (красный)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</si>
  <si>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ТЕ- 0508 </t>
    </r>
    <r>
      <rPr>
        <sz val="50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</si>
  <si>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ТЕ- 7508</t>
    </r>
    <r>
      <rPr>
        <sz val="50"/>
        <rFont val="Calibri"/>
        <family val="2"/>
        <charset val="204"/>
        <scheme val="minor"/>
      </rPr>
      <t xml:space="preserve"> - 0,75мм2 (голубой)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</si>
  <si>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ТЕ- 1008</t>
    </r>
    <r>
      <rPr>
        <sz val="50"/>
        <rFont val="Calibri"/>
        <family val="2"/>
        <charset val="204"/>
        <scheme val="minor"/>
      </rPr>
      <t xml:space="preserve"> - 1,0мм2 (красный)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</si>
  <si>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ТЕ- 1508 </t>
    </r>
    <r>
      <rPr>
        <sz val="50"/>
        <rFont val="Calibri"/>
        <family val="2"/>
        <charset val="204"/>
        <scheme val="minor"/>
      </rPr>
      <t xml:space="preserve">- 1,5мм2 (чёрный)    </t>
    </r>
  </si>
  <si>
    <r>
      <t>Наконечник</t>
    </r>
    <r>
      <rPr>
        <b/>
        <sz val="50"/>
        <rFont val="Calibri"/>
        <family val="2"/>
        <charset val="204"/>
        <scheme val="minor"/>
      </rPr>
      <t xml:space="preserve"> НШвИ - 2 ТЕ- 2510</t>
    </r>
    <r>
      <rPr>
        <sz val="50"/>
        <rFont val="Calibri"/>
        <family val="2"/>
        <charset val="204"/>
        <scheme val="minor"/>
      </rPr>
      <t xml:space="preserve"> - 2,5мм2 (серый)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</si>
  <si>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ТЕ- 6014 </t>
    </r>
    <r>
      <rPr>
        <sz val="50"/>
        <rFont val="Calibri"/>
        <family val="2"/>
        <charset val="204"/>
        <scheme val="minor"/>
      </rPr>
      <t xml:space="preserve">- 6,0мм2 (жёлтый)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</si>
  <si>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>НШвИ - 2 ТЕ-1014</t>
    </r>
    <r>
      <rPr>
        <sz val="50"/>
        <rFont val="Calibri"/>
        <family val="2"/>
        <charset val="204"/>
        <scheme val="minor"/>
      </rPr>
      <t xml:space="preserve"> - 10мм2 (коричневый)    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</si>
  <si>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НШвИ - 2 ТЕ-1614 </t>
    </r>
    <r>
      <rPr>
        <sz val="50"/>
        <rFont val="Calibri"/>
        <family val="2"/>
        <charset val="204"/>
        <scheme val="minor"/>
      </rPr>
      <t xml:space="preserve">- 16мм2 (белый)   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</si>
  <si>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- 1 </t>
    </r>
    <r>
      <rPr>
        <sz val="50"/>
        <rFont val="Calibri"/>
        <family val="2"/>
        <charset val="204"/>
        <scheme val="minor"/>
      </rPr>
      <t xml:space="preserve">(1,0 - 3,0мм2)  Серый 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</si>
  <si>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Л -3 </t>
    </r>
    <r>
      <rPr>
        <sz val="50"/>
        <rFont val="Calibri"/>
        <family val="2"/>
        <charset val="204"/>
        <scheme val="minor"/>
      </rPr>
      <t>(3,0 - 12мм2)  Жёлтый .</t>
    </r>
  </si>
  <si>
    <r>
      <t xml:space="preserve">Наконечник </t>
    </r>
    <r>
      <rPr>
        <b/>
        <sz val="50"/>
        <rFont val="Calibri"/>
        <family val="2"/>
        <charset val="204"/>
        <scheme val="minor"/>
      </rPr>
      <t xml:space="preserve"> СИЗ - Л -5</t>
    </r>
    <r>
      <rPr>
        <sz val="50"/>
        <rFont val="Calibri"/>
        <family val="2"/>
        <charset val="204"/>
        <scheme val="minor"/>
      </rPr>
      <t xml:space="preserve"> (5,0 - 24мм2)  Красный </t>
    </r>
  </si>
  <si>
    <r>
      <t xml:space="preserve">Наконечник  </t>
    </r>
    <r>
      <rPr>
        <b/>
        <sz val="50"/>
        <rFont val="Calibri"/>
        <family val="2"/>
        <charset val="204"/>
        <scheme val="minor"/>
      </rPr>
      <t xml:space="preserve">СИЗ - Л -5 </t>
    </r>
    <r>
      <rPr>
        <sz val="50"/>
        <rFont val="Calibri"/>
        <family val="2"/>
        <charset val="204"/>
        <scheme val="minor"/>
      </rPr>
      <t xml:space="preserve">(5,0 - 24мм2)  Красный </t>
    </r>
  </si>
  <si>
    <r>
      <t xml:space="preserve">Прожектор металлогалогенный  </t>
    </r>
    <r>
      <rPr>
        <b/>
        <sz val="50"/>
        <rFont val="Calibri"/>
        <family val="2"/>
        <charset val="204"/>
        <scheme val="minor"/>
      </rPr>
      <t xml:space="preserve">ALF-2002 </t>
    </r>
    <r>
      <rPr>
        <sz val="50"/>
        <rFont val="Calibri"/>
        <family val="2"/>
        <charset val="204"/>
        <scheme val="minor"/>
      </rPr>
      <t xml:space="preserve">(кососвет)   70Вт Rx7s IP65 </t>
    </r>
  </si>
  <si>
    <r>
      <t xml:space="preserve">Светильник </t>
    </r>
    <r>
      <rPr>
        <b/>
        <sz val="50"/>
        <rFont val="Calibri"/>
        <family val="2"/>
        <charset val="204"/>
        <scheme val="minor"/>
      </rPr>
      <t>ЛПО 3017</t>
    </r>
    <r>
      <rPr>
        <sz val="50"/>
        <rFont val="Calibri"/>
        <family val="2"/>
        <charset val="204"/>
        <scheme val="minor"/>
      </rPr>
      <t xml:space="preserve">  2х18  ЭПРА                                                             </t>
    </r>
  </si>
  <si>
    <r>
      <t xml:space="preserve">Контактор электромагнитный  </t>
    </r>
    <r>
      <rPr>
        <b/>
        <sz val="50"/>
        <rFont val="Calibri"/>
        <family val="2"/>
        <charset val="204"/>
        <scheme val="minor"/>
      </rPr>
      <t xml:space="preserve">КМ 3 </t>
    </r>
    <r>
      <rPr>
        <sz val="50"/>
        <rFont val="Calibri"/>
        <family val="2"/>
        <charset val="204"/>
        <scheme val="minor"/>
      </rPr>
      <t xml:space="preserve">- 80 - NO+NC -  220В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</si>
  <si>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- 40 - 220В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</si>
  <si>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- 50 - 220В - 1-1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</si>
  <si>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 xml:space="preserve">КМК 3 </t>
    </r>
    <r>
      <rPr>
        <sz val="50"/>
        <rFont val="Calibri"/>
        <family val="2"/>
        <charset val="204"/>
        <scheme val="minor"/>
      </rPr>
      <t xml:space="preserve">- 65 - 220В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</si>
  <si>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>КМК 3</t>
    </r>
    <r>
      <rPr>
        <sz val="50"/>
        <rFont val="Calibri"/>
        <family val="2"/>
        <charset val="204"/>
        <scheme val="minor"/>
      </rPr>
      <t xml:space="preserve"> - 80 - 220В - 1-1   </t>
    </r>
  </si>
  <si>
    <r>
      <t xml:space="preserve">Контактор электромагнитный в корпусе </t>
    </r>
    <r>
      <rPr>
        <b/>
        <sz val="50"/>
        <rFont val="Calibri"/>
        <family val="2"/>
        <charset val="204"/>
        <scheme val="minor"/>
      </rPr>
      <t>КМК 3</t>
    </r>
    <r>
      <rPr>
        <sz val="50"/>
        <rFont val="Calibri"/>
        <family val="2"/>
        <charset val="204"/>
        <scheme val="minor"/>
      </rPr>
      <t xml:space="preserve"> - 95 - 220В - 1-1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</si>
  <si>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-1305 от 0,63 до 1,0А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</si>
  <si>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-1306 от 1,0 до 1,6А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</si>
  <si>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-1307 от 1,6 до 2,5А   </t>
    </r>
  </si>
  <si>
    <r>
      <t xml:space="preserve">Реле электротепловое </t>
    </r>
    <r>
      <rPr>
        <b/>
        <sz val="50"/>
        <rFont val="Calibri"/>
        <family val="2"/>
        <charset val="204"/>
        <scheme val="minor"/>
      </rPr>
      <t xml:space="preserve"> РТ 2</t>
    </r>
    <r>
      <rPr>
        <sz val="50"/>
        <rFont val="Calibri"/>
        <family val="2"/>
        <charset val="204"/>
        <scheme val="minor"/>
      </rPr>
      <t xml:space="preserve">-1310 от 4,0 до 6,0А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</si>
  <si>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-1312 от 5,5 до 8,0А   </t>
    </r>
  </si>
  <si>
    <r>
      <t xml:space="preserve">Реле электротепловое </t>
    </r>
    <r>
      <rPr>
        <b/>
        <sz val="50"/>
        <rFont val="Calibri"/>
        <family val="2"/>
        <charset val="204"/>
        <scheme val="minor"/>
      </rPr>
      <t xml:space="preserve"> РТ 2</t>
    </r>
    <r>
      <rPr>
        <sz val="50"/>
        <rFont val="Calibri"/>
        <family val="2"/>
        <charset val="204"/>
        <scheme val="minor"/>
      </rPr>
      <t xml:space="preserve">-2355 от 28 до 36А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</si>
  <si>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-3353 от 23 до 32А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</si>
  <si>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-3355 от 30 до 40А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</si>
  <si>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-3357 от 37 до 50А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</si>
  <si>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-3359 от 48 до 65А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</si>
  <si>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-3361 от 55 до 70А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</si>
  <si>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2-</t>
    </r>
    <r>
      <rPr>
        <sz val="50"/>
        <rFont val="Calibri"/>
        <family val="2"/>
        <charset val="204"/>
        <scheme val="minor"/>
      </rPr>
      <t xml:space="preserve">3363 от 63 до 80А   </t>
    </r>
  </si>
  <si>
    <r>
      <t xml:space="preserve">Реле электротепловое  </t>
    </r>
    <r>
      <rPr>
        <b/>
        <sz val="50"/>
        <rFont val="Calibri"/>
        <family val="2"/>
        <charset val="204"/>
        <scheme val="minor"/>
      </rPr>
      <t>РТ 2</t>
    </r>
    <r>
      <rPr>
        <sz val="50"/>
        <rFont val="Calibri"/>
        <family val="2"/>
        <charset val="204"/>
        <scheme val="minor"/>
      </rPr>
      <t xml:space="preserve">-3365 от 80 до 93А   </t>
    </r>
  </si>
  <si>
    <r>
      <t xml:space="preserve">Блок доп. контактов </t>
    </r>
    <r>
      <rPr>
        <b/>
        <sz val="50"/>
        <rFont val="Calibri"/>
        <family val="2"/>
        <charset val="204"/>
        <scheme val="minor"/>
      </rPr>
      <t>LA2</t>
    </r>
    <r>
      <rPr>
        <sz val="50"/>
        <rFont val="Calibri"/>
        <family val="2"/>
        <charset val="204"/>
        <scheme val="minor"/>
      </rPr>
      <t xml:space="preserve">  DT4 (10-180s.)   БК 2 - В 4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</si>
  <si>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AD-22 DS</t>
    </r>
    <r>
      <rPr>
        <sz val="50"/>
        <rFont val="Calibri"/>
        <family val="2"/>
        <charset val="204"/>
        <scheme val="minor"/>
      </rPr>
      <t xml:space="preserve"> (LED) 220В. (син.)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</si>
  <si>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(бел.)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</si>
  <si>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TE неон 220В. (желт.)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</si>
  <si>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(зел.)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</si>
  <si>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(красн.)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</si>
  <si>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TE неон 220В. (син.)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</si>
  <si>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(бел.) 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</si>
  <si>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(желт.)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</si>
  <si>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>AL-22 &amp;</t>
    </r>
    <r>
      <rPr>
        <sz val="50"/>
        <rFont val="Calibri"/>
        <family val="2"/>
        <charset val="204"/>
        <scheme val="minor"/>
      </rPr>
      <t xml:space="preserve"> 25 неон 220В. (зел.)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</si>
  <si>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неон 220В. (красн.)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</si>
  <si>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AL-22 &amp; </t>
    </r>
    <r>
      <rPr>
        <sz val="50"/>
        <rFont val="Calibri"/>
        <family val="2"/>
        <charset val="204"/>
        <scheme val="minor"/>
      </rPr>
      <t xml:space="preserve">25 неон 220В. (син.)                                </t>
    </r>
  </si>
  <si>
    <r>
      <t>Светосиг.индик.</t>
    </r>
    <r>
      <rPr>
        <b/>
        <sz val="50"/>
        <rFont val="Calibri"/>
        <family val="2"/>
        <charset val="204"/>
        <scheme val="minor"/>
      </rPr>
      <t xml:space="preserve"> ENR-22</t>
    </r>
    <r>
      <rPr>
        <sz val="50"/>
        <rFont val="Calibri"/>
        <family val="2"/>
        <charset val="204"/>
        <scheme val="minor"/>
      </rPr>
      <t xml:space="preserve"> неон 220В. (бел.)                                    </t>
    </r>
  </si>
  <si>
    <r>
      <t xml:space="preserve">Светосиг.индик. </t>
    </r>
    <r>
      <rPr>
        <b/>
        <sz val="50"/>
        <rFont val="Calibri"/>
        <family val="2"/>
        <charset val="204"/>
        <scheme val="minor"/>
      </rPr>
      <t xml:space="preserve">ENR-22 </t>
    </r>
    <r>
      <rPr>
        <sz val="50"/>
        <rFont val="Calibri"/>
        <family val="2"/>
        <charset val="204"/>
        <scheme val="minor"/>
      </rPr>
      <t xml:space="preserve">неон 220В. (син.)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</si>
  <si>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>"12В</t>
    </r>
    <r>
      <rPr>
        <sz val="50"/>
        <rFont val="Calibri"/>
        <family val="2"/>
        <charset val="204"/>
        <scheme val="minor"/>
      </rPr>
      <t xml:space="preserve">"  15х50                                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</si>
  <si>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 xml:space="preserve">"24В" </t>
    </r>
    <r>
      <rPr>
        <sz val="50"/>
        <rFont val="Calibri"/>
        <family val="2"/>
        <charset val="204"/>
        <scheme val="minor"/>
      </rPr>
      <t xml:space="preserve"> 15х50                                                                        </t>
    </r>
  </si>
  <si>
    <r>
      <t xml:space="preserve">Символ  </t>
    </r>
    <r>
      <rPr>
        <b/>
        <sz val="50"/>
        <rFont val="Calibri"/>
        <family val="2"/>
        <charset val="204"/>
        <scheme val="minor"/>
      </rPr>
      <t>"36В"</t>
    </r>
    <r>
      <rPr>
        <sz val="50"/>
        <rFont val="Calibri"/>
        <family val="2"/>
        <charset val="204"/>
        <scheme val="minor"/>
      </rPr>
      <t xml:space="preserve">  15х50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</si>
  <si>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"А"</t>
    </r>
    <r>
      <rPr>
        <sz val="50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</si>
  <si>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"B"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</si>
  <si>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"B"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</si>
  <si>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"C"</t>
    </r>
    <r>
      <rPr>
        <sz val="50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</si>
  <si>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"N"</t>
    </r>
    <r>
      <rPr>
        <sz val="50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</si>
  <si>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"ОПАСНО"</t>
    </r>
    <r>
      <rPr>
        <sz val="50"/>
        <rFont val="Calibri"/>
        <family val="2"/>
        <charset val="204"/>
        <scheme val="minor"/>
      </rPr>
      <t xml:space="preserve">  50х100мм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</si>
  <si>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"ОПАСНО" </t>
    </r>
    <r>
      <rPr>
        <sz val="50"/>
        <rFont val="Calibri"/>
        <family val="2"/>
        <charset val="204"/>
        <scheme val="minor"/>
      </rPr>
      <t xml:space="preserve"> 80х160мм 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</si>
  <si>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"СТОЙ! напряжение" </t>
    </r>
    <r>
      <rPr>
        <sz val="50"/>
        <rFont val="Calibri"/>
        <family val="2"/>
        <charset val="204"/>
        <scheme val="minor"/>
      </rPr>
      <t xml:space="preserve"> 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</si>
  <si>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"СТОЙ! опасно для жизни" </t>
    </r>
    <r>
      <rPr>
        <sz val="50"/>
        <rFont val="Calibri"/>
        <family val="2"/>
        <charset val="204"/>
        <scheme val="minor"/>
      </rPr>
      <t>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</si>
  <si>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"НЕ ВКЛЮЧАТЬ! раб. люди."</t>
    </r>
    <r>
      <rPr>
        <sz val="50"/>
        <rFont val="Calibri"/>
        <family val="2"/>
        <charset val="204"/>
        <scheme val="minor"/>
      </rPr>
      <t xml:space="preserve"> 50х100мм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</si>
  <si>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"НЕ ВКЛЮЧАТЬ! раб. люди." </t>
    </r>
    <r>
      <rPr>
        <sz val="50"/>
        <rFont val="Calibri"/>
        <family val="2"/>
        <charset val="204"/>
        <scheme val="minor"/>
      </rPr>
      <t xml:space="preserve">80х160мм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</si>
  <si>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 xml:space="preserve">"НЕ ВКЛЮЧАТЬ! раб. на линии." </t>
    </r>
    <r>
      <rPr>
        <sz val="50"/>
        <rFont val="Calibri"/>
        <family val="2"/>
        <charset val="204"/>
        <scheme val="minor"/>
      </rPr>
      <t>80х160мм</t>
    </r>
  </si>
  <si>
    <r>
      <t>Символ</t>
    </r>
    <r>
      <rPr>
        <b/>
        <sz val="50"/>
        <rFont val="Calibri"/>
        <family val="2"/>
        <charset val="204"/>
        <scheme val="minor"/>
      </rPr>
      <t xml:space="preserve"> "Под нагрузкой НЕ вкл. откл."</t>
    </r>
    <r>
      <rPr>
        <sz val="50"/>
        <rFont val="Calibri"/>
        <family val="2"/>
        <charset val="204"/>
        <scheme val="minor"/>
      </rPr>
      <t xml:space="preserve"> 50х100мм 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</si>
  <si>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"Под нагрузкой НЕ вкл. откл."</t>
    </r>
    <r>
      <rPr>
        <sz val="50"/>
        <rFont val="Calibri"/>
        <family val="2"/>
        <charset val="204"/>
        <scheme val="minor"/>
      </rPr>
      <t xml:space="preserve"> 80х160мм</t>
    </r>
  </si>
  <si>
    <r>
      <t xml:space="preserve">Символ </t>
    </r>
    <r>
      <rPr>
        <b/>
        <sz val="50"/>
        <rFont val="Calibri"/>
        <family val="2"/>
        <charset val="204"/>
        <scheme val="minor"/>
      </rPr>
      <t>"Под нагрузкой НЕ вкл.откл."</t>
    </r>
    <r>
      <rPr>
        <sz val="50"/>
        <rFont val="Calibri"/>
        <family val="2"/>
        <charset val="204"/>
        <scheme val="minor"/>
      </rPr>
      <t xml:space="preserve"> 100х200мм  </t>
    </r>
  </si>
  <si>
    <r>
      <t xml:space="preserve">Наконечник изолированный </t>
    </r>
    <r>
      <rPr>
        <b/>
        <sz val="50"/>
        <rFont val="Calibri"/>
        <family val="2"/>
        <charset val="204"/>
        <scheme val="minor"/>
      </rPr>
      <t>НИ</t>
    </r>
    <r>
      <rPr>
        <sz val="50"/>
        <rFont val="Calibri"/>
        <family val="2"/>
        <charset val="204"/>
        <scheme val="minor"/>
      </rPr>
      <t xml:space="preserve"> - 70  </t>
    </r>
    <r>
      <rPr>
        <i/>
        <sz val="50"/>
        <rFont val="Calibri"/>
        <family val="2"/>
        <charset val="204"/>
        <scheme val="minor"/>
      </rPr>
      <t xml:space="preserve">                                                </t>
    </r>
  </si>
  <si>
    <r>
      <t xml:space="preserve">Наконечник изолированный </t>
    </r>
    <r>
      <rPr>
        <b/>
        <sz val="50"/>
        <rFont val="Calibri"/>
        <family val="2"/>
        <charset val="204"/>
        <scheme val="minor"/>
      </rPr>
      <t xml:space="preserve">НИ </t>
    </r>
    <r>
      <rPr>
        <sz val="50"/>
        <rFont val="Calibri"/>
        <family val="2"/>
        <charset val="204"/>
        <scheme val="minor"/>
      </rPr>
      <t xml:space="preserve">- 95                                                 </t>
    </r>
    <r>
      <rPr>
        <i/>
        <sz val="50"/>
        <rFont val="Calibri"/>
        <family val="2"/>
        <charset val="204"/>
        <scheme val="minor"/>
      </rPr>
      <t xml:space="preserve"> </t>
    </r>
  </si>
  <si>
    <r>
      <t>Гильза изолированная</t>
    </r>
    <r>
      <rPr>
        <b/>
        <sz val="50"/>
        <rFont val="Calibri"/>
        <family val="2"/>
        <charset val="204"/>
        <scheme val="minor"/>
      </rPr>
      <t xml:space="preserve"> ГИФ </t>
    </r>
    <r>
      <rPr>
        <sz val="50"/>
        <rFont val="Calibri"/>
        <family val="2"/>
        <charset val="204"/>
        <scheme val="minor"/>
      </rPr>
      <t>- 35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</si>
</sst>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000000"/>
    <numFmt numFmtId="165" formatCode="#,##0.00&quot;р.&quot;"/>
    <numFmt numFmtId="166" formatCode="#,##0;[Red]#,##0"/>
    <numFmt numFmtId="167" formatCode="#,##0.000"/>
    <numFmt numFmtId="168" formatCode="#,##0.00\ _₽;[Red]#,##0.00\ _₽"/>
    <numFmt numFmtId="169" formatCode="#,##0.00&quot;р.&quot;;[Red]#,##0.00&quot;р.&quot;"/>
    <numFmt numFmtId="170" formatCode="dd/mm/yy;@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9"/>
      <color rgb="FF0061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FA7D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u/>
      <sz val="10"/>
      <color theme="10"/>
      <name val="Arial Cyr"/>
    </font>
    <font>
      <b/>
      <sz val="9"/>
      <color rgb="FFFA7D00"/>
      <name val="Calibri"/>
      <family val="2"/>
      <scheme val="minor"/>
    </font>
    <font>
      <b/>
      <sz val="9"/>
      <color rgb="FF3F3F3F"/>
      <name val="Calibri"/>
      <family val="2"/>
      <scheme val="minor"/>
    </font>
    <font>
      <sz val="9"/>
      <color rgb="FF3F3F76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0"/>
      <name val="Calibri"/>
      <family val="2"/>
      <charset val="204"/>
      <scheme val="minor"/>
    </font>
    <font>
      <sz val="50"/>
      <color theme="3" tint="-0.49995422223578601"/>
      <name val="Calibri"/>
      <family val="2"/>
      <charset val="204"/>
      <scheme val="minor"/>
    </font>
    <font>
      <sz val="50"/>
      <color indexed="8"/>
      <name val="Calibri"/>
      <family val="2"/>
      <charset val="204"/>
      <scheme val="minor"/>
    </font>
    <font>
      <b/>
      <sz val="50"/>
      <name val="Calibri"/>
      <family val="2"/>
      <charset val="204"/>
      <scheme val="minor"/>
    </font>
    <font>
      <sz val="50"/>
      <color rgb="FFC00000"/>
      <name val="Calibri"/>
      <family val="2"/>
      <charset val="204"/>
      <scheme val="minor"/>
    </font>
    <font>
      <u/>
      <sz val="50"/>
      <name val="Calibri"/>
      <family val="2"/>
      <charset val="204"/>
      <scheme val="minor"/>
    </font>
    <font>
      <u/>
      <sz val="50"/>
      <color theme="10"/>
      <name val="Calibri"/>
      <family val="2"/>
      <charset val="204"/>
      <scheme val="minor"/>
    </font>
    <font>
      <sz val="50"/>
      <color theme="6" tint="-0.49995422223578601"/>
      <name val="Calibri"/>
      <family val="2"/>
      <charset val="204"/>
      <scheme val="minor"/>
    </font>
    <font>
      <sz val="50"/>
      <color theme="0"/>
      <name val="Calibri"/>
      <family val="2"/>
      <charset val="204"/>
      <scheme val="minor"/>
    </font>
    <font>
      <sz val="50"/>
      <color theme="1"/>
      <name val="Calibri"/>
      <family val="2"/>
      <charset val="204"/>
      <scheme val="minor"/>
    </font>
    <font>
      <b/>
      <sz val="50"/>
      <color theme="0"/>
      <name val="Calibri"/>
      <family val="2"/>
      <charset val="204"/>
      <scheme val="minor"/>
    </font>
    <font>
      <b/>
      <sz val="72"/>
      <color rgb="FFFFFF00"/>
      <name val="Calibri"/>
      <family val="2"/>
      <charset val="204"/>
      <scheme val="minor"/>
    </font>
    <font>
      <b/>
      <sz val="50"/>
      <color rgb="FFFF0000"/>
      <name val="Calibri"/>
      <family val="2"/>
      <charset val="204"/>
      <scheme val="minor"/>
    </font>
    <font>
      <b/>
      <sz val="50"/>
      <color rgb="FFFFFF00"/>
      <name val="Calibri"/>
      <family val="2"/>
      <charset val="204"/>
      <scheme val="minor"/>
    </font>
    <font>
      <sz val="50"/>
      <color rgb="FFFFFF00"/>
      <name val="Calibri"/>
      <family val="2"/>
      <charset val="204"/>
      <scheme val="minor"/>
    </font>
    <font>
      <b/>
      <sz val="50"/>
      <color rgb="FFC00000"/>
      <name val="Calibri"/>
      <family val="2"/>
      <charset val="204"/>
      <scheme val="minor"/>
    </font>
    <font>
      <b/>
      <sz val="50"/>
      <color rgb="FFFFFF66"/>
      <name val="Calibri"/>
      <family val="2"/>
      <charset val="204"/>
      <scheme val="minor"/>
    </font>
    <font>
      <sz val="50"/>
      <color rgb="FFFFFF66"/>
      <name val="Calibri"/>
      <family val="2"/>
      <charset val="204"/>
      <scheme val="minor"/>
    </font>
    <font>
      <b/>
      <sz val="50"/>
      <color theme="1"/>
      <name val="Calibri"/>
      <family val="2"/>
      <charset val="204"/>
      <scheme val="minor"/>
    </font>
    <font>
      <u/>
      <sz val="50"/>
      <color rgb="FFC00000"/>
      <name val="Calibri"/>
      <family val="2"/>
      <charset val="204"/>
      <scheme val="minor"/>
    </font>
    <font>
      <i/>
      <sz val="50"/>
      <name val="Calibri"/>
      <family val="2"/>
      <charset val="204"/>
      <scheme val="minor"/>
    </font>
    <font>
      <b/>
      <sz val="72"/>
      <name val="Calibri"/>
      <family val="2"/>
      <charset val="204"/>
      <scheme val="minor"/>
    </font>
    <font>
      <b/>
      <sz val="72"/>
      <color theme="0"/>
      <name val="Calibri"/>
      <family val="2"/>
      <charset val="204"/>
      <scheme val="minor"/>
    </font>
    <font>
      <b/>
      <sz val="72"/>
      <color theme="5"/>
      <name val="Calibri"/>
      <family val="2"/>
      <charset val="204"/>
      <scheme val="minor"/>
    </font>
    <font>
      <b/>
      <sz val="72"/>
      <color theme="5" tint="-0.249977111117893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</fills>
  <borders count="5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theme="4" tint="-0.4999542222357860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auto="1"/>
      </left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theme="4" tint="-0.49995422223578601"/>
      </left>
      <right style="double">
        <color theme="4" tint="-0.49995422223578601"/>
      </right>
      <top/>
      <bottom style="double">
        <color theme="4" tint="-0.4999542222357860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double">
        <color theme="1"/>
      </right>
      <top style="double">
        <color theme="1"/>
      </top>
      <bottom/>
      <diagonal/>
    </border>
    <border>
      <left style="double">
        <color auto="1"/>
      </left>
      <right style="double">
        <color theme="1"/>
      </right>
      <top style="double">
        <color theme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/>
      <top/>
      <bottom style="double">
        <color theme="1"/>
      </bottom>
      <diagonal/>
    </border>
    <border>
      <left/>
      <right style="double">
        <color theme="4" tint="-0.49995422223578601"/>
      </right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theme="1"/>
      </top>
      <bottom/>
      <diagonal/>
    </border>
    <border>
      <left style="double">
        <color auto="1"/>
      </left>
      <right style="double">
        <color theme="4" tint="-0.49995422223578601"/>
      </right>
      <top/>
      <bottom style="double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uble">
        <color auto="1"/>
      </left>
      <right style="double">
        <color auto="1"/>
      </right>
      <top style="thin">
        <color indexed="60"/>
      </top>
      <bottom style="double">
        <color auto="1"/>
      </bottom>
      <diagonal/>
    </border>
  </borders>
  <cellStyleXfs count="4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9" fillId="26" borderId="1" applyNumberFormat="0" applyAlignment="0" applyProtection="0"/>
    <xf numFmtId="0" fontId="18" fillId="27" borderId="2" applyNumberFormat="0" applyAlignment="0" applyProtection="0"/>
    <xf numFmtId="0" fontId="17" fillId="27" borderId="1" applyNumberFormat="0" applyAlignment="0" applyProtection="0"/>
    <xf numFmtId="0" fontId="16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4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1" fillId="28" borderId="7" applyNumberFormat="0" applyAlignment="0" applyProtection="0"/>
    <xf numFmtId="0" fontId="10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3" fillId="0" borderId="0"/>
    <xf numFmtId="0" fontId="8" fillId="30" borderId="0" applyNumberFormat="0" applyBorder="0" applyAlignment="0" applyProtection="0"/>
    <xf numFmtId="0" fontId="7" fillId="0" borderId="0" applyNumberFormat="0" applyFill="0" applyBorder="0" applyAlignment="0" applyProtection="0"/>
    <xf numFmtId="0" fontId="22" fillId="31" borderId="8" applyNumberFormat="0" applyAlignment="0" applyProtection="0"/>
    <xf numFmtId="0" fontId="6" fillId="0" borderId="9" applyNumberFormat="0" applyFill="0" applyAlignment="0" applyProtection="0"/>
    <xf numFmtId="0" fontId="5" fillId="0" borderId="0" applyNumberFormat="0" applyFill="0" applyBorder="0" applyAlignment="0" applyProtection="0"/>
    <xf numFmtId="0" fontId="4" fillId="32" borderId="0" applyNumberFormat="0" applyBorder="0" applyAlignment="0" applyProtection="0"/>
    <xf numFmtId="0" fontId="3" fillId="0" borderId="0"/>
  </cellStyleXfs>
  <cellXfs count="285">
    <xf numFmtId="0" fontId="0" fillId="0" borderId="0" xfId="0"/>
    <xf numFmtId="0" fontId="23" fillId="33" borderId="11" xfId="37" applyFont="1" applyFill="1" applyBorder="1" applyAlignment="1">
      <alignment horizontal="left" vertical="center" wrapText="1"/>
    </xf>
    <xf numFmtId="1" fontId="23" fillId="33" borderId="11" xfId="37" applyNumberFormat="1" applyFont="1" applyFill="1" applyBorder="1" applyAlignment="1">
      <alignment horizontal="center" vertical="center"/>
    </xf>
    <xf numFmtId="0" fontId="23" fillId="33" borderId="11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/>
    </xf>
    <xf numFmtId="0" fontId="23" fillId="0" borderId="11" xfId="0" applyFont="1" applyBorder="1" applyAlignment="1">
      <alignment vertical="center" wrapText="1"/>
    </xf>
    <xf numFmtId="164" fontId="23" fillId="33" borderId="11" xfId="37" applyNumberFormat="1" applyFont="1" applyFill="1" applyBorder="1" applyAlignment="1">
      <alignment horizontal="center" vertical="center"/>
    </xf>
    <xf numFmtId="0" fontId="23" fillId="33" borderId="11" xfId="0" applyFont="1" applyFill="1" applyBorder="1" applyAlignment="1">
      <alignment vertical="center" wrapText="1"/>
    </xf>
    <xf numFmtId="169" fontId="23" fillId="33" borderId="11" xfId="0" applyNumberFormat="1" applyFont="1" applyFill="1" applyBorder="1" applyAlignment="1">
      <alignment horizontal="center" vertical="center"/>
    </xf>
    <xf numFmtId="0" fontId="23" fillId="0" borderId="12" xfId="0" applyFont="1" applyBorder="1" applyAlignment="1">
      <alignment vertical="center" wrapText="1"/>
    </xf>
    <xf numFmtId="1" fontId="23" fillId="33" borderId="12" xfId="37" applyNumberFormat="1" applyFont="1" applyFill="1" applyBorder="1" applyAlignment="1">
      <alignment horizontal="center" vertical="center"/>
    </xf>
    <xf numFmtId="0" fontId="23" fillId="33" borderId="16" xfId="0" applyFont="1" applyFill="1" applyBorder="1" applyAlignment="1">
      <alignment horizontal="center" vertical="center"/>
    </xf>
    <xf numFmtId="0" fontId="23" fillId="33" borderId="26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vertical="center" wrapText="1"/>
    </xf>
    <xf numFmtId="165" fontId="26" fillId="0" borderId="11" xfId="0" applyNumberFormat="1" applyFont="1" applyBorder="1" applyAlignment="1">
      <alignment horizontal="center" vertical="center"/>
    </xf>
    <xf numFmtId="1" fontId="25" fillId="36" borderId="53" xfId="44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center" vertical="center"/>
    </xf>
    <xf numFmtId="1" fontId="23" fillId="37" borderId="11" xfId="37" applyNumberFormat="1" applyFont="1" applyFill="1" applyBorder="1" applyAlignment="1">
      <alignment horizontal="center" vertical="center"/>
    </xf>
    <xf numFmtId="0" fontId="23" fillId="0" borderId="12" xfId="37" applyNumberFormat="1" applyFont="1" applyFill="1" applyBorder="1" applyAlignment="1">
      <alignment horizontal="left" vertical="center" wrapText="1"/>
    </xf>
    <xf numFmtId="0" fontId="23" fillId="33" borderId="48" xfId="0" applyNumberFormat="1" applyFont="1" applyFill="1" applyBorder="1" applyAlignment="1">
      <alignment horizontal="left" vertical="center" wrapText="1"/>
    </xf>
    <xf numFmtId="0" fontId="23" fillId="33" borderId="34" xfId="0" applyFont="1" applyFill="1" applyBorder="1" applyAlignment="1">
      <alignment horizontal="center" vertical="center"/>
    </xf>
    <xf numFmtId="1" fontId="25" fillId="36" borderId="54" xfId="44" applyNumberFormat="1" applyFont="1" applyFill="1" applyBorder="1" applyAlignment="1">
      <alignment horizontal="left" vertical="center" wrapText="1"/>
    </xf>
    <xf numFmtId="0" fontId="25" fillId="36" borderId="55" xfId="44" applyNumberFormat="1" applyFont="1" applyFill="1" applyBorder="1" applyAlignment="1">
      <alignment horizontal="left" vertical="center" wrapText="1"/>
    </xf>
    <xf numFmtId="0" fontId="24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 wrapText="1"/>
    </xf>
    <xf numFmtId="0" fontId="23" fillId="33" borderId="0" xfId="0" applyFont="1" applyFill="1" applyAlignment="1">
      <alignment horizontal="center" vertical="center"/>
    </xf>
    <xf numFmtId="165" fontId="23" fillId="33" borderId="0" xfId="0" applyNumberFormat="1" applyFont="1" applyFill="1" applyAlignment="1">
      <alignment vertical="center"/>
    </xf>
    <xf numFmtId="165" fontId="26" fillId="0" borderId="0" xfId="0" applyNumberFormat="1" applyFont="1" applyAlignment="1">
      <alignment vertical="center"/>
    </xf>
    <xf numFmtId="0" fontId="23" fillId="33" borderId="0" xfId="0" applyFont="1" applyFill="1" applyAlignment="1">
      <alignment horizontal="right" vertical="center"/>
    </xf>
    <xf numFmtId="0" fontId="26" fillId="33" borderId="0" xfId="0" applyFont="1" applyFill="1" applyAlignment="1">
      <alignment horizontal="right" vertical="center"/>
    </xf>
    <xf numFmtId="0" fontId="27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166" fontId="28" fillId="0" borderId="0" xfId="28" applyNumberFormat="1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 wrapText="1"/>
    </xf>
    <xf numFmtId="165" fontId="23" fillId="35" borderId="23" xfId="0" applyNumberFormat="1" applyFont="1" applyFill="1" applyBorder="1" applyAlignment="1">
      <alignment vertical="center"/>
    </xf>
    <xf numFmtId="165" fontId="23" fillId="35" borderId="23" xfId="0" applyNumberFormat="1" applyFont="1" applyFill="1" applyBorder="1" applyAlignment="1">
      <alignment horizontal="center" vertical="center"/>
    </xf>
    <xf numFmtId="0" fontId="23" fillId="35" borderId="23" xfId="0" applyFont="1" applyFill="1" applyBorder="1" applyAlignment="1">
      <alignment horizontal="center" vertical="center"/>
    </xf>
    <xf numFmtId="166" fontId="29" fillId="35" borderId="18" xfId="28" applyNumberFormat="1" applyFont="1" applyFill="1" applyBorder="1" applyAlignment="1" applyProtection="1">
      <alignment horizontal="left" vertical="center"/>
    </xf>
    <xf numFmtId="166" fontId="28" fillId="31" borderId="17" xfId="28" applyNumberFormat="1" applyFont="1" applyFill="1" applyBorder="1" applyAlignment="1" applyProtection="1">
      <alignment horizontal="left" vertical="center"/>
    </xf>
    <xf numFmtId="0" fontId="23" fillId="31" borderId="18" xfId="0" applyFont="1" applyFill="1" applyBorder="1" applyAlignment="1">
      <alignment vertical="center"/>
    </xf>
    <xf numFmtId="0" fontId="30" fillId="33" borderId="17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6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30" fillId="33" borderId="0" xfId="0" applyFont="1" applyFill="1" applyAlignment="1">
      <alignment vertical="center"/>
    </xf>
    <xf numFmtId="0" fontId="31" fillId="20" borderId="42" xfId="0" applyFont="1" applyFill="1" applyBorder="1" applyAlignment="1">
      <alignment horizontal="center" vertical="center"/>
    </xf>
    <xf numFmtId="0" fontId="32" fillId="0" borderId="43" xfId="0" applyFont="1" applyBorder="1" applyAlignment="1">
      <alignment horizontal="center" vertical="center" wrapText="1"/>
    </xf>
    <xf numFmtId="0" fontId="33" fillId="20" borderId="38" xfId="0" applyFont="1" applyFill="1" applyBorder="1" applyAlignment="1">
      <alignment horizontal="center" vertical="center"/>
    </xf>
    <xf numFmtId="165" fontId="33" fillId="34" borderId="22" xfId="0" applyNumberFormat="1" applyFont="1" applyFill="1" applyBorder="1" applyAlignment="1">
      <alignment vertical="center"/>
    </xf>
    <xf numFmtId="165" fontId="33" fillId="34" borderId="37" xfId="0" applyNumberFormat="1" applyFont="1" applyFill="1" applyBorder="1" applyAlignment="1">
      <alignment vertical="center"/>
    </xf>
    <xf numFmtId="0" fontId="33" fillId="34" borderId="22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/>
    </xf>
    <xf numFmtId="0" fontId="26" fillId="33" borderId="17" xfId="0" applyFont="1" applyFill="1" applyBorder="1" applyAlignment="1">
      <alignment vertical="center"/>
    </xf>
    <xf numFmtId="0" fontId="26" fillId="33" borderId="0" xfId="0" applyFont="1" applyFill="1" applyAlignment="1">
      <alignment vertical="center"/>
    </xf>
    <xf numFmtId="165" fontId="33" fillId="20" borderId="22" xfId="0" applyNumberFormat="1" applyFont="1" applyFill="1" applyBorder="1" applyAlignment="1">
      <alignment vertical="center"/>
    </xf>
    <xf numFmtId="165" fontId="33" fillId="20" borderId="37" xfId="0" applyNumberFormat="1" applyFont="1" applyFill="1" applyBorder="1" applyAlignment="1">
      <alignment vertical="center"/>
    </xf>
    <xf numFmtId="0" fontId="33" fillId="20" borderId="22" xfId="0" applyFont="1" applyFill="1" applyBorder="1" applyAlignment="1">
      <alignment horizontal="center" vertical="center"/>
    </xf>
    <xf numFmtId="0" fontId="26" fillId="20" borderId="10" xfId="0" applyFont="1" applyFill="1" applyBorder="1" applyAlignment="1">
      <alignment horizontal="center" vertical="center"/>
    </xf>
    <xf numFmtId="0" fontId="33" fillId="20" borderId="12" xfId="0" applyFont="1" applyFill="1" applyBorder="1" applyAlignment="1">
      <alignment horizontal="center" vertical="center" wrapText="1"/>
    </xf>
    <xf numFmtId="165" fontId="33" fillId="20" borderId="12" xfId="0" applyNumberFormat="1" applyFont="1" applyFill="1" applyBorder="1" applyAlignment="1">
      <alignment horizontal="center" vertical="center" wrapText="1"/>
    </xf>
    <xf numFmtId="0" fontId="33" fillId="20" borderId="44" xfId="0" applyFont="1" applyFill="1" applyBorder="1" applyAlignment="1">
      <alignment horizontal="center" vertical="center" wrapText="1"/>
    </xf>
    <xf numFmtId="0" fontId="33" fillId="20" borderId="10" xfId="0" applyFont="1" applyFill="1" applyBorder="1" applyAlignment="1">
      <alignment horizontal="center" vertical="center" wrapText="1"/>
    </xf>
    <xf numFmtId="0" fontId="33" fillId="20" borderId="11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33" fillId="20" borderId="20" xfId="0" applyFont="1" applyFill="1" applyBorder="1" applyAlignment="1">
      <alignment horizontal="center" vertical="center" wrapText="1"/>
    </xf>
    <xf numFmtId="165" fontId="33" fillId="20" borderId="13" xfId="0" applyNumberFormat="1" applyFont="1" applyFill="1" applyBorder="1" applyAlignment="1">
      <alignment horizontal="center" vertical="center" wrapText="1"/>
    </xf>
    <xf numFmtId="9" fontId="35" fillId="35" borderId="12" xfId="0" applyNumberFormat="1" applyFont="1" applyFill="1" applyBorder="1" applyAlignment="1">
      <alignment horizontal="center" vertical="center" wrapText="1"/>
    </xf>
    <xf numFmtId="165" fontId="33" fillId="20" borderId="41" xfId="0" applyNumberFormat="1" applyFont="1" applyFill="1" applyBorder="1" applyAlignment="1">
      <alignment horizontal="center" vertical="center" wrapText="1"/>
    </xf>
    <xf numFmtId="0" fontId="33" fillId="20" borderId="13" xfId="0" applyFont="1" applyFill="1" applyBorder="1" applyAlignment="1">
      <alignment horizontal="center" vertical="center" wrapText="1"/>
    </xf>
    <xf numFmtId="0" fontId="33" fillId="20" borderId="45" xfId="0" applyFont="1" applyFill="1" applyBorder="1" applyAlignment="1">
      <alignment horizontal="center" vertical="center" wrapText="1"/>
    </xf>
    <xf numFmtId="0" fontId="33" fillId="20" borderId="46" xfId="0" applyFont="1" applyFill="1" applyBorder="1" applyAlignment="1">
      <alignment horizontal="center" vertical="center" wrapText="1"/>
    </xf>
    <xf numFmtId="0" fontId="33" fillId="20" borderId="30" xfId="0" applyFont="1" applyFill="1" applyBorder="1" applyAlignment="1">
      <alignment horizontal="center" vertical="center" wrapText="1"/>
    </xf>
    <xf numFmtId="0" fontId="33" fillId="20" borderId="31" xfId="0" applyFont="1" applyFill="1" applyBorder="1" applyAlignment="1">
      <alignment horizontal="center" vertical="center" wrapText="1"/>
    </xf>
    <xf numFmtId="0" fontId="33" fillId="20" borderId="47" xfId="0" applyFont="1" applyFill="1" applyBorder="1" applyAlignment="1">
      <alignment horizontal="center" vertical="center" wrapText="1"/>
    </xf>
    <xf numFmtId="0" fontId="24" fillId="33" borderId="14" xfId="0" applyFont="1" applyFill="1" applyBorder="1" applyAlignment="1">
      <alignment horizontal="center" vertical="center"/>
    </xf>
    <xf numFmtId="0" fontId="23" fillId="33" borderId="13" xfId="0" applyFont="1" applyFill="1" applyBorder="1" applyAlignment="1">
      <alignment horizontal="center" vertical="center"/>
    </xf>
    <xf numFmtId="0" fontId="23" fillId="33" borderId="15" xfId="0" applyFont="1" applyFill="1" applyBorder="1" applyAlignment="1">
      <alignment horizontal="center" vertical="center"/>
    </xf>
    <xf numFmtId="0" fontId="23" fillId="33" borderId="19" xfId="0" applyFont="1" applyFill="1" applyBorder="1" applyAlignment="1">
      <alignment vertical="center"/>
    </xf>
    <xf numFmtId="0" fontId="26" fillId="33" borderId="11" xfId="0" applyFont="1" applyFill="1" applyBorder="1" applyAlignment="1">
      <alignment vertical="center"/>
    </xf>
    <xf numFmtId="0" fontId="36" fillId="20" borderId="10" xfId="0" applyFont="1" applyFill="1" applyBorder="1" applyAlignment="1">
      <alignment horizontal="left" vertical="center"/>
    </xf>
    <xf numFmtId="0" fontId="36" fillId="20" borderId="34" xfId="0" applyFont="1" applyFill="1" applyBorder="1" applyAlignment="1">
      <alignment horizontal="left" vertical="center" wrapText="1"/>
    </xf>
    <xf numFmtId="0" fontId="37" fillId="20" borderId="35" xfId="0" applyFont="1" applyFill="1" applyBorder="1" applyAlignment="1">
      <alignment horizontal="left" vertical="center"/>
    </xf>
    <xf numFmtId="165" fontId="37" fillId="20" borderId="35" xfId="0" applyNumberFormat="1" applyFont="1" applyFill="1" applyBorder="1" applyAlignment="1">
      <alignment vertical="center"/>
    </xf>
    <xf numFmtId="0" fontId="37" fillId="20" borderId="35" xfId="0" applyFont="1" applyFill="1" applyBorder="1" applyAlignment="1">
      <alignment vertical="center"/>
    </xf>
    <xf numFmtId="0" fontId="37" fillId="20" borderId="35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vertical="center"/>
    </xf>
    <xf numFmtId="0" fontId="36" fillId="20" borderId="11" xfId="0" applyFont="1" applyFill="1" applyBorder="1" applyAlignment="1">
      <alignment vertical="center"/>
    </xf>
    <xf numFmtId="0" fontId="36" fillId="20" borderId="34" xfId="0" applyFont="1" applyFill="1" applyBorder="1" applyAlignment="1">
      <alignment horizontal="left" vertical="center"/>
    </xf>
    <xf numFmtId="0" fontId="36" fillId="20" borderId="34" xfId="0" applyFont="1" applyFill="1" applyBorder="1" applyAlignment="1">
      <alignment horizontal="center" vertical="center"/>
    </xf>
    <xf numFmtId="0" fontId="36" fillId="20" borderId="40" xfId="0" applyFont="1" applyFill="1" applyBorder="1" applyAlignment="1">
      <alignment horizontal="left" vertical="center"/>
    </xf>
    <xf numFmtId="0" fontId="36" fillId="20" borderId="11" xfId="0" applyFont="1" applyFill="1" applyBorder="1" applyAlignment="1">
      <alignment horizontal="left" vertical="center"/>
    </xf>
    <xf numFmtId="0" fontId="23" fillId="0" borderId="12" xfId="37" applyFont="1" applyBorder="1" applyAlignment="1">
      <alignment horizontal="left" vertical="center" wrapText="1"/>
    </xf>
    <xf numFmtId="1" fontId="23" fillId="33" borderId="14" xfId="37" applyNumberFormat="1" applyFont="1" applyFill="1" applyBorder="1" applyAlignment="1">
      <alignment horizontal="center" vertical="center"/>
    </xf>
    <xf numFmtId="165" fontId="26" fillId="0" borderId="13" xfId="0" applyNumberFormat="1" applyFont="1" applyBorder="1" applyAlignment="1">
      <alignment horizontal="center" vertical="center"/>
    </xf>
    <xf numFmtId="0" fontId="26" fillId="33" borderId="11" xfId="0" applyFont="1" applyFill="1" applyBorder="1" applyAlignment="1">
      <alignment horizontal="center" vertical="center"/>
    </xf>
    <xf numFmtId="1" fontId="23" fillId="33" borderId="16" xfId="37" applyNumberFormat="1" applyFont="1" applyFill="1" applyBorder="1" applyAlignment="1">
      <alignment horizontal="center" vertical="center"/>
    </xf>
    <xf numFmtId="0" fontId="23" fillId="0" borderId="11" xfId="37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1" fontId="23" fillId="33" borderId="10" xfId="37" applyNumberFormat="1" applyFont="1" applyFill="1" applyBorder="1" applyAlignment="1">
      <alignment horizontal="center" vertical="center"/>
    </xf>
    <xf numFmtId="0" fontId="23" fillId="33" borderId="19" xfId="0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/>
    </xf>
    <xf numFmtId="0" fontId="30" fillId="33" borderId="11" xfId="0" applyFont="1" applyFill="1" applyBorder="1" applyAlignment="1">
      <alignment horizontal="center" vertical="center"/>
    </xf>
    <xf numFmtId="0" fontId="23" fillId="33" borderId="35" xfId="0" applyFont="1" applyFill="1" applyBorder="1" applyAlignment="1">
      <alignment horizontal="center" vertical="center"/>
    </xf>
    <xf numFmtId="0" fontId="23" fillId="33" borderId="28" xfId="0" applyFont="1" applyFill="1" applyBorder="1" applyAlignment="1">
      <alignment horizontal="center" vertical="center"/>
    </xf>
    <xf numFmtId="0" fontId="30" fillId="33" borderId="12" xfId="0" applyFont="1" applyFill="1" applyBorder="1" applyAlignment="1">
      <alignment horizontal="center" vertical="center"/>
    </xf>
    <xf numFmtId="0" fontId="23" fillId="33" borderId="12" xfId="0" applyFont="1" applyFill="1" applyBorder="1" applyAlignment="1">
      <alignment horizontal="center" vertical="center"/>
    </xf>
    <xf numFmtId="169" fontId="37" fillId="20" borderId="11" xfId="0" applyNumberFormat="1" applyFont="1" applyFill="1" applyBorder="1" applyAlignment="1">
      <alignment horizontal="center" vertical="center"/>
    </xf>
    <xf numFmtId="165" fontId="36" fillId="20" borderId="13" xfId="0" applyNumberFormat="1" applyFont="1" applyFill="1" applyBorder="1" applyAlignment="1">
      <alignment horizontal="center" vertical="center"/>
    </xf>
    <xf numFmtId="0" fontId="36" fillId="20" borderId="11" xfId="0" applyFont="1" applyFill="1" applyBorder="1" applyAlignment="1">
      <alignment horizontal="center" vertical="center"/>
    </xf>
    <xf numFmtId="1" fontId="23" fillId="33" borderId="19" xfId="37" applyNumberFormat="1" applyFont="1" applyFill="1" applyBorder="1" applyAlignment="1">
      <alignment horizontal="center" vertical="center"/>
    </xf>
    <xf numFmtId="0" fontId="23" fillId="0" borderId="48" xfId="0" applyFont="1" applyBorder="1" applyAlignment="1">
      <alignment horizontal="left" vertical="center" wrapText="1"/>
    </xf>
    <xf numFmtId="0" fontId="23" fillId="33" borderId="48" xfId="0" applyFont="1" applyFill="1" applyBorder="1" applyAlignment="1">
      <alignment horizontal="left" vertical="center" wrapText="1"/>
    </xf>
    <xf numFmtId="0" fontId="23" fillId="33" borderId="11" xfId="0" applyFont="1" applyFill="1" applyBorder="1" applyAlignment="1">
      <alignment horizontal="left" vertical="center" wrapText="1"/>
    </xf>
    <xf numFmtId="0" fontId="36" fillId="20" borderId="19" xfId="0" applyFont="1" applyFill="1" applyBorder="1" applyAlignment="1">
      <alignment horizontal="left" vertical="center"/>
    </xf>
    <xf numFmtId="0" fontId="36" fillId="20" borderId="28" xfId="0" applyFont="1" applyFill="1" applyBorder="1" applyAlignment="1">
      <alignment horizontal="left" vertical="center" wrapText="1"/>
    </xf>
    <xf numFmtId="1" fontId="37" fillId="20" borderId="11" xfId="37" applyNumberFormat="1" applyFont="1" applyFill="1" applyBorder="1" applyAlignment="1">
      <alignment horizontal="center" vertical="center"/>
    </xf>
    <xf numFmtId="0" fontId="37" fillId="20" borderId="13" xfId="0" applyFont="1" applyFill="1" applyBorder="1" applyAlignment="1">
      <alignment horizontal="center" vertical="center"/>
    </xf>
    <xf numFmtId="0" fontId="37" fillId="20" borderId="28" xfId="0" applyFont="1" applyFill="1" applyBorder="1" applyAlignment="1">
      <alignment horizontal="center" vertical="center"/>
    </xf>
    <xf numFmtId="0" fontId="37" fillId="20" borderId="19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6" fillId="0" borderId="12" xfId="0" applyFont="1" applyBorder="1" applyAlignment="1">
      <alignment horizontal="left" vertical="center"/>
    </xf>
    <xf numFmtId="1" fontId="23" fillId="0" borderId="11" xfId="37" applyNumberFormat="1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169" fontId="23" fillId="33" borderId="13" xfId="0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vertical="center"/>
    </xf>
    <xf numFmtId="1" fontId="23" fillId="33" borderId="50" xfId="37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6" fillId="0" borderId="11" xfId="0" applyFont="1" applyBorder="1" applyAlignment="1">
      <alignment horizontal="left" vertical="center"/>
    </xf>
    <xf numFmtId="0" fontId="37" fillId="20" borderId="11" xfId="0" applyFont="1" applyFill="1" applyBorder="1" applyAlignment="1">
      <alignment vertical="center"/>
    </xf>
    <xf numFmtId="0" fontId="37" fillId="20" borderId="11" xfId="0" applyFont="1" applyFill="1" applyBorder="1" applyAlignment="1">
      <alignment horizontal="center" vertical="center"/>
    </xf>
    <xf numFmtId="0" fontId="37" fillId="20" borderId="10" xfId="0" applyFont="1" applyFill="1" applyBorder="1" applyAlignment="1">
      <alignment vertical="center"/>
    </xf>
    <xf numFmtId="165" fontId="26" fillId="0" borderId="12" xfId="0" applyNumberFormat="1" applyFont="1" applyBorder="1" applyAlignment="1">
      <alignment horizontal="center" vertical="center"/>
    </xf>
    <xf numFmtId="0" fontId="26" fillId="33" borderId="16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38" fillId="33" borderId="0" xfId="0" applyFont="1" applyFill="1" applyAlignment="1">
      <alignment vertical="center"/>
    </xf>
    <xf numFmtId="0" fontId="36" fillId="20" borderId="11" xfId="0" applyFont="1" applyFill="1" applyBorder="1" applyAlignment="1">
      <alignment horizontal="left" vertical="center" wrapText="1"/>
    </xf>
    <xf numFmtId="0" fontId="37" fillId="20" borderId="10" xfId="0" applyFont="1" applyFill="1" applyBorder="1" applyAlignment="1">
      <alignment horizontal="center" vertical="center"/>
    </xf>
    <xf numFmtId="0" fontId="26" fillId="33" borderId="12" xfId="0" applyFont="1" applyFill="1" applyBorder="1" applyAlignment="1">
      <alignment horizontal="center" vertical="center"/>
    </xf>
    <xf numFmtId="0" fontId="36" fillId="20" borderId="12" xfId="0" applyFont="1" applyFill="1" applyBorder="1" applyAlignment="1">
      <alignment horizontal="left" vertical="center"/>
    </xf>
    <xf numFmtId="0" fontId="23" fillId="33" borderId="12" xfId="0" applyFont="1" applyFill="1" applyBorder="1" applyAlignment="1">
      <alignment horizontal="left" vertical="center" wrapText="1"/>
    </xf>
    <xf numFmtId="0" fontId="36" fillId="20" borderId="20" xfId="0" applyFont="1" applyFill="1" applyBorder="1" applyAlignment="1">
      <alignment horizontal="left" vertical="center"/>
    </xf>
    <xf numFmtId="0" fontId="39" fillId="0" borderId="12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39" fillId="0" borderId="20" xfId="0" applyFont="1" applyBorder="1" applyAlignment="1">
      <alignment horizontal="left" vertical="center"/>
    </xf>
    <xf numFmtId="0" fontId="23" fillId="0" borderId="12" xfId="0" applyFont="1" applyBorder="1" applyAlignment="1">
      <alignment horizontal="center" vertical="center"/>
    </xf>
    <xf numFmtId="0" fontId="36" fillId="20" borderId="13" xfId="0" applyFont="1" applyFill="1" applyBorder="1" applyAlignment="1">
      <alignment horizontal="left" vertical="center" wrapText="1"/>
    </xf>
    <xf numFmtId="0" fontId="37" fillId="20" borderId="28" xfId="0" applyFont="1" applyFill="1" applyBorder="1" applyAlignment="1">
      <alignment vertical="center"/>
    </xf>
    <xf numFmtId="0" fontId="23" fillId="0" borderId="39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/>
    </xf>
    <xf numFmtId="0" fontId="39" fillId="0" borderId="13" xfId="0" applyFont="1" applyBorder="1" applyAlignment="1">
      <alignment horizontal="left" vertical="center"/>
    </xf>
    <xf numFmtId="0" fontId="37" fillId="20" borderId="12" xfId="0" applyFont="1" applyFill="1" applyBorder="1" applyAlignment="1">
      <alignment vertical="center"/>
    </xf>
    <xf numFmtId="0" fontId="37" fillId="20" borderId="12" xfId="0" applyFont="1" applyFill="1" applyBorder="1" applyAlignment="1">
      <alignment horizontal="center" vertical="center"/>
    </xf>
    <xf numFmtId="0" fontId="37" fillId="20" borderId="16" xfId="0" applyFont="1" applyFill="1" applyBorder="1" applyAlignment="1">
      <alignment horizontal="center" vertical="center"/>
    </xf>
    <xf numFmtId="0" fontId="36" fillId="20" borderId="40" xfId="0" applyFont="1" applyFill="1" applyBorder="1" applyAlignment="1">
      <alignment horizontal="left" vertical="center" wrapText="1"/>
    </xf>
    <xf numFmtId="0" fontId="36" fillId="20" borderId="34" xfId="0" applyFont="1" applyFill="1" applyBorder="1" applyAlignment="1">
      <alignment vertical="center"/>
    </xf>
    <xf numFmtId="0" fontId="36" fillId="20" borderId="16" xfId="0" applyFont="1" applyFill="1" applyBorder="1" applyAlignment="1">
      <alignment horizontal="left" vertical="center"/>
    </xf>
    <xf numFmtId="0" fontId="26" fillId="33" borderId="20" xfId="0" applyFont="1" applyFill="1" applyBorder="1" applyAlignment="1">
      <alignment horizontal="center" vertical="center"/>
    </xf>
    <xf numFmtId="0" fontId="23" fillId="0" borderId="40" xfId="0" applyFont="1" applyBorder="1" applyAlignment="1">
      <alignment horizontal="left" vertical="center" wrapText="1"/>
    </xf>
    <xf numFmtId="0" fontId="26" fillId="33" borderId="14" xfId="0" applyFont="1" applyFill="1" applyBorder="1" applyAlignment="1">
      <alignment horizontal="center" vertical="center"/>
    </xf>
    <xf numFmtId="0" fontId="23" fillId="0" borderId="13" xfId="37" applyFont="1" applyBorder="1" applyAlignment="1">
      <alignment horizontal="left" vertical="center" wrapText="1"/>
    </xf>
    <xf numFmtId="1" fontId="23" fillId="33" borderId="13" xfId="37" applyNumberFormat="1" applyFont="1" applyFill="1" applyBorder="1" applyAlignment="1">
      <alignment horizontal="center" vertical="center"/>
    </xf>
    <xf numFmtId="1" fontId="23" fillId="33" borderId="20" xfId="37" applyNumberFormat="1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center" vertical="center"/>
    </xf>
    <xf numFmtId="0" fontId="36" fillId="20" borderId="10" xfId="0" applyFont="1" applyFill="1" applyBorder="1" applyAlignment="1">
      <alignment horizontal="center" vertical="center"/>
    </xf>
    <xf numFmtId="3" fontId="41" fillId="33" borderId="0" xfId="0" applyNumberFormat="1" applyFont="1" applyFill="1" applyAlignment="1"/>
    <xf numFmtId="3" fontId="32" fillId="33" borderId="0" xfId="0" applyNumberFormat="1" applyFont="1" applyFill="1" applyAlignment="1"/>
    <xf numFmtId="0" fontId="35" fillId="33" borderId="0" xfId="0" applyFont="1" applyFill="1" applyAlignment="1">
      <alignment horizontal="center" vertical="center"/>
    </xf>
    <xf numFmtId="167" fontId="32" fillId="33" borderId="0" xfId="0" applyNumberFormat="1" applyFont="1" applyFill="1" applyAlignment="1"/>
    <xf numFmtId="0" fontId="32" fillId="33" borderId="0" xfId="0" applyFont="1" applyFill="1" applyAlignment="1">
      <alignment horizontal="center" vertical="center"/>
    </xf>
    <xf numFmtId="0" fontId="29" fillId="33" borderId="0" xfId="28" applyFont="1" applyFill="1" applyBorder="1" applyAlignment="1" applyProtection="1"/>
    <xf numFmtId="0" fontId="23" fillId="0" borderId="20" xfId="37" applyFont="1" applyBorder="1" applyAlignment="1">
      <alignment horizontal="left" vertical="center" wrapText="1"/>
    </xf>
    <xf numFmtId="0" fontId="37" fillId="20" borderId="34" xfId="0" applyFont="1" applyFill="1" applyBorder="1" applyAlignment="1">
      <alignment horizontal="left" vertical="center" wrapText="1"/>
    </xf>
    <xf numFmtId="0" fontId="23" fillId="33" borderId="40" xfId="37" applyFont="1" applyFill="1" applyBorder="1" applyAlignment="1">
      <alignment horizontal="left" vertical="center" wrapText="1"/>
    </xf>
    <xf numFmtId="3" fontId="41" fillId="33" borderId="0" xfId="0" applyNumberFormat="1" applyFont="1" applyFill="1" applyAlignment="1">
      <alignment horizontal="center" vertical="center"/>
    </xf>
    <xf numFmtId="3" fontId="32" fillId="33" borderId="0" xfId="0" applyNumberFormat="1" applyFont="1" applyFill="1" applyAlignment="1">
      <alignment horizontal="center" vertical="center"/>
    </xf>
    <xf numFmtId="167" fontId="32" fillId="33" borderId="0" xfId="0" applyNumberFormat="1" applyFont="1" applyFill="1" applyAlignment="1">
      <alignment horizontal="center" vertical="center"/>
    </xf>
    <xf numFmtId="0" fontId="29" fillId="33" borderId="0" xfId="28" applyFont="1" applyFill="1" applyBorder="1" applyAlignment="1" applyProtection="1">
      <alignment horizontal="center" vertical="center"/>
    </xf>
    <xf numFmtId="0" fontId="23" fillId="33" borderId="49" xfId="37" applyFont="1" applyFill="1" applyBorder="1" applyAlignment="1">
      <alignment horizontal="left" vertical="center" wrapText="1"/>
    </xf>
    <xf numFmtId="0" fontId="23" fillId="33" borderId="50" xfId="37" applyFont="1" applyFill="1" applyBorder="1" applyAlignment="1">
      <alignment horizontal="left" vertical="center" wrapText="1"/>
    </xf>
    <xf numFmtId="165" fontId="26" fillId="0" borderId="20" xfId="0" applyNumberFormat="1" applyFont="1" applyBorder="1" applyAlignment="1">
      <alignment horizontal="center" vertical="center"/>
    </xf>
    <xf numFmtId="0" fontId="23" fillId="33" borderId="39" xfId="37" applyFont="1" applyFill="1" applyBorder="1" applyAlignment="1">
      <alignment horizontal="left" vertical="center" wrapText="1"/>
    </xf>
    <xf numFmtId="0" fontId="23" fillId="33" borderId="20" xfId="0" applyFont="1" applyFill="1" applyBorder="1" applyAlignment="1">
      <alignment horizontal="center" vertical="center"/>
    </xf>
    <xf numFmtId="0" fontId="37" fillId="20" borderId="34" xfId="0" applyFont="1" applyFill="1" applyBorder="1" applyAlignment="1">
      <alignment horizontal="left" vertical="center"/>
    </xf>
    <xf numFmtId="0" fontId="37" fillId="20" borderId="11" xfId="0" applyFont="1" applyFill="1" applyBorder="1" applyAlignment="1">
      <alignment horizontal="left" vertical="center"/>
    </xf>
    <xf numFmtId="0" fontId="37" fillId="20" borderId="10" xfId="0" applyFont="1" applyFill="1" applyBorder="1" applyAlignment="1">
      <alignment horizontal="left" vertical="center"/>
    </xf>
    <xf numFmtId="3" fontId="27" fillId="33" borderId="0" xfId="0" applyNumberFormat="1" applyFont="1" applyFill="1" applyAlignment="1">
      <alignment horizontal="center" vertical="center"/>
    </xf>
    <xf numFmtId="0" fontId="38" fillId="33" borderId="0" xfId="0" applyFont="1" applyFill="1" applyAlignment="1">
      <alignment horizontal="center" vertical="center"/>
    </xf>
    <xf numFmtId="167" fontId="27" fillId="33" borderId="0" xfId="0" applyNumberFormat="1" applyFont="1" applyFill="1" applyAlignment="1">
      <alignment horizontal="center" vertical="center"/>
    </xf>
    <xf numFmtId="0" fontId="27" fillId="33" borderId="0" xfId="0" applyFont="1" applyFill="1" applyAlignment="1">
      <alignment horizontal="center" vertical="center"/>
    </xf>
    <xf numFmtId="0" fontId="42" fillId="33" borderId="0" xfId="28" applyFont="1" applyFill="1" applyBorder="1" applyAlignment="1" applyProtection="1">
      <alignment horizontal="center" vertical="center"/>
    </xf>
    <xf numFmtId="0" fontId="23" fillId="33" borderId="25" xfId="0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23" fillId="0" borderId="20" xfId="0" applyFont="1" applyBorder="1" applyAlignment="1">
      <alignment vertical="center" wrapText="1"/>
    </xf>
    <xf numFmtId="0" fontId="23" fillId="33" borderId="12" xfId="0" applyFont="1" applyFill="1" applyBorder="1" applyAlignment="1">
      <alignment vertical="center" wrapText="1"/>
    </xf>
    <xf numFmtId="0" fontId="23" fillId="33" borderId="27" xfId="0" applyFont="1" applyFill="1" applyBorder="1" applyAlignment="1">
      <alignment horizontal="center" vertical="center"/>
    </xf>
    <xf numFmtId="0" fontId="23" fillId="33" borderId="39" xfId="0" applyFont="1" applyFill="1" applyBorder="1" applyAlignment="1">
      <alignment vertical="center" wrapText="1"/>
    </xf>
    <xf numFmtId="0" fontId="23" fillId="33" borderId="40" xfId="0" applyFont="1" applyFill="1" applyBorder="1" applyAlignment="1">
      <alignment vertical="center" wrapText="1"/>
    </xf>
    <xf numFmtId="165" fontId="37" fillId="20" borderId="40" xfId="0" applyNumberFormat="1" applyFont="1" applyFill="1" applyBorder="1" applyAlignment="1">
      <alignment vertical="center"/>
    </xf>
    <xf numFmtId="0" fontId="39" fillId="0" borderId="10" xfId="0" applyFont="1" applyBorder="1" applyAlignment="1">
      <alignment horizontal="left" vertical="center"/>
    </xf>
    <xf numFmtId="3" fontId="23" fillId="33" borderId="11" xfId="0" applyNumberFormat="1" applyFont="1" applyFill="1" applyBorder="1" applyAlignment="1">
      <alignment horizontal="center" vertical="center"/>
    </xf>
    <xf numFmtId="0" fontId="36" fillId="20" borderId="10" xfId="37" applyFont="1" applyFill="1" applyBorder="1" applyAlignment="1">
      <alignment horizontal="left" vertical="center"/>
    </xf>
    <xf numFmtId="0" fontId="36" fillId="20" borderId="34" xfId="37" applyFont="1" applyFill="1" applyBorder="1" applyAlignment="1">
      <alignment horizontal="left" vertical="center" wrapText="1"/>
    </xf>
    <xf numFmtId="0" fontId="30" fillId="33" borderId="10" xfId="0" applyFont="1" applyFill="1" applyBorder="1" applyAlignment="1">
      <alignment vertical="center"/>
    </xf>
    <xf numFmtId="0" fontId="36" fillId="20" borderId="40" xfId="37" applyFont="1" applyFill="1" applyBorder="1" applyAlignment="1">
      <alignment horizontal="left" vertical="center"/>
    </xf>
    <xf numFmtId="0" fontId="23" fillId="33" borderId="20" xfId="37" applyFont="1" applyFill="1" applyBorder="1" applyAlignment="1">
      <alignment horizontal="left" vertical="center" wrapText="1"/>
    </xf>
    <xf numFmtId="0" fontId="23" fillId="33" borderId="13" xfId="37" applyFont="1" applyFill="1" applyBorder="1" applyAlignment="1">
      <alignment horizontal="left" vertical="center" wrapText="1"/>
    </xf>
    <xf numFmtId="0" fontId="32" fillId="33" borderId="11" xfId="0" applyFont="1" applyFill="1" applyBorder="1" applyAlignment="1">
      <alignment horizontal="center" vertical="center"/>
    </xf>
    <xf numFmtId="0" fontId="32" fillId="33" borderId="10" xfId="0" applyFont="1" applyFill="1" applyBorder="1" applyAlignment="1">
      <alignment horizontal="center" vertical="center"/>
    </xf>
    <xf numFmtId="0" fontId="23" fillId="33" borderId="12" xfId="37" applyFont="1" applyFill="1" applyBorder="1" applyAlignment="1">
      <alignment horizontal="left" vertical="center" wrapText="1"/>
    </xf>
    <xf numFmtId="1" fontId="32" fillId="33" borderId="11" xfId="37" applyNumberFormat="1" applyFont="1" applyFill="1" applyBorder="1" applyAlignment="1">
      <alignment horizontal="center" vertical="center"/>
    </xf>
    <xf numFmtId="0" fontId="26" fillId="33" borderId="13" xfId="0" applyFont="1" applyFill="1" applyBorder="1" applyAlignment="1">
      <alignment horizontal="center" vertical="center"/>
    </xf>
    <xf numFmtId="0" fontId="23" fillId="33" borderId="13" xfId="0" applyFont="1" applyFill="1" applyBorder="1" applyAlignment="1">
      <alignment vertical="center" wrapText="1"/>
    </xf>
    <xf numFmtId="0" fontId="37" fillId="20" borderId="26" xfId="0" applyFont="1" applyFill="1" applyBorder="1" applyAlignment="1">
      <alignment horizontal="center" vertical="center"/>
    </xf>
    <xf numFmtId="0" fontId="23" fillId="33" borderId="13" xfId="0" applyFont="1" applyFill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31" fillId="33" borderId="10" xfId="0" applyFont="1" applyFill="1" applyBorder="1" applyAlignment="1">
      <alignment horizontal="center" vertical="center"/>
    </xf>
    <xf numFmtId="0" fontId="23" fillId="0" borderId="20" xfId="0" applyFont="1" applyBorder="1" applyAlignment="1">
      <alignment horizontal="left" vertical="center" wrapText="1"/>
    </xf>
    <xf numFmtId="0" fontId="23" fillId="0" borderId="50" xfId="37" applyFont="1" applyBorder="1" applyAlignment="1">
      <alignment horizontal="left" vertical="center" wrapText="1"/>
    </xf>
    <xf numFmtId="0" fontId="23" fillId="0" borderId="40" xfId="37" applyFont="1" applyBorder="1" applyAlignment="1">
      <alignment horizontal="left" vertical="center" wrapText="1"/>
    </xf>
    <xf numFmtId="0" fontId="23" fillId="0" borderId="10" xfId="37" applyFont="1" applyBorder="1" applyAlignment="1">
      <alignment horizontal="left" vertical="center" wrapText="1"/>
    </xf>
    <xf numFmtId="0" fontId="23" fillId="0" borderId="34" xfId="37" applyFont="1" applyBorder="1" applyAlignment="1">
      <alignment horizontal="left" vertical="center" wrapText="1"/>
    </xf>
    <xf numFmtId="0" fontId="23" fillId="0" borderId="35" xfId="37" applyFont="1" applyBorder="1" applyAlignment="1">
      <alignment horizontal="left" vertical="center" wrapText="1"/>
    </xf>
    <xf numFmtId="3" fontId="38" fillId="33" borderId="0" xfId="0" applyNumberFormat="1" applyFont="1" applyFill="1" applyAlignment="1">
      <alignment horizontal="center" vertical="center"/>
    </xf>
    <xf numFmtId="0" fontId="41" fillId="33" borderId="11" xfId="0" applyFont="1" applyFill="1" applyBorder="1" applyAlignment="1">
      <alignment horizontal="center" vertical="center"/>
    </xf>
    <xf numFmtId="0" fontId="26" fillId="33" borderId="39" xfId="0" applyFont="1" applyFill="1" applyBorder="1" applyAlignment="1">
      <alignment vertical="center" wrapText="1"/>
    </xf>
    <xf numFmtId="0" fontId="26" fillId="33" borderId="11" xfId="0" applyFont="1" applyFill="1" applyBorder="1" applyAlignment="1">
      <alignment horizontal="left" vertical="center"/>
    </xf>
    <xf numFmtId="0" fontId="23" fillId="33" borderId="52" xfId="37" applyFont="1" applyFill="1" applyBorder="1" applyAlignment="1">
      <alignment horizontal="left" vertical="center" wrapText="1"/>
    </xf>
    <xf numFmtId="1" fontId="23" fillId="33" borderId="29" xfId="37" applyNumberFormat="1" applyFont="1" applyFill="1" applyBorder="1" applyAlignment="1">
      <alignment horizontal="center" vertical="center"/>
    </xf>
    <xf numFmtId="165" fontId="26" fillId="0" borderId="29" xfId="0" applyNumberFormat="1" applyFont="1" applyBorder="1" applyAlignment="1">
      <alignment horizontal="center" vertical="center"/>
    </xf>
    <xf numFmtId="0" fontId="36" fillId="20" borderId="10" xfId="0" applyFont="1" applyFill="1" applyBorder="1" applyAlignment="1">
      <alignment vertical="center"/>
    </xf>
    <xf numFmtId="0" fontId="36" fillId="20" borderId="34" xfId="0" applyFont="1" applyFill="1" applyBorder="1" applyAlignment="1">
      <alignment vertical="center" wrapText="1"/>
    </xf>
    <xf numFmtId="0" fontId="23" fillId="33" borderId="21" xfId="0" applyFont="1" applyFill="1" applyBorder="1" applyAlignment="1">
      <alignment horizontal="center" vertical="center"/>
    </xf>
    <xf numFmtId="0" fontId="37" fillId="20" borderId="28" xfId="0" applyFont="1" applyFill="1" applyBorder="1" applyAlignment="1">
      <alignment horizontal="left" vertical="center"/>
    </xf>
    <xf numFmtId="168" fontId="36" fillId="20" borderId="28" xfId="0" applyNumberFormat="1" applyFont="1" applyFill="1" applyBorder="1" applyAlignment="1">
      <alignment horizontal="left" vertical="center"/>
    </xf>
    <xf numFmtId="0" fontId="23" fillId="33" borderId="10" xfId="37" applyFont="1" applyFill="1" applyBorder="1" applyAlignment="1">
      <alignment horizontal="left" vertical="center" wrapText="1"/>
    </xf>
    <xf numFmtId="164" fontId="23" fillId="0" borderId="11" xfId="37" applyNumberFormat="1" applyFont="1" applyBorder="1" applyAlignment="1">
      <alignment horizontal="center" vertical="center"/>
    </xf>
    <xf numFmtId="0" fontId="23" fillId="0" borderId="10" xfId="0" applyFont="1" applyBorder="1" applyAlignment="1">
      <alignment vertical="center"/>
    </xf>
    <xf numFmtId="0" fontId="23" fillId="0" borderId="11" xfId="37" applyFont="1" applyBorder="1" applyAlignment="1">
      <alignment horizontal="center" vertical="center"/>
    </xf>
    <xf numFmtId="0" fontId="38" fillId="33" borderId="11" xfId="0" applyFont="1" applyFill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23" fillId="33" borderId="51" xfId="0" applyFont="1" applyFill="1" applyBorder="1" applyAlignment="1">
      <alignment vertical="center" wrapText="1"/>
    </xf>
    <xf numFmtId="1" fontId="23" fillId="33" borderId="32" xfId="37" applyNumberFormat="1" applyFont="1" applyFill="1" applyBorder="1" applyAlignment="1">
      <alignment horizontal="center" vertical="center"/>
    </xf>
    <xf numFmtId="0" fontId="23" fillId="33" borderId="24" xfId="0" applyFont="1" applyFill="1" applyBorder="1" applyAlignment="1">
      <alignment horizontal="center" vertical="center"/>
    </xf>
    <xf numFmtId="0" fontId="23" fillId="33" borderId="36" xfId="0" applyFont="1" applyFill="1" applyBorder="1" applyAlignment="1">
      <alignment horizontal="center" vertical="center"/>
    </xf>
    <xf numFmtId="1" fontId="23" fillId="33" borderId="33" xfId="37" applyNumberFormat="1" applyFont="1" applyFill="1" applyBorder="1" applyAlignment="1">
      <alignment horizontal="center" vertical="center"/>
    </xf>
    <xf numFmtId="0" fontId="36" fillId="20" borderId="35" xfId="0" applyFont="1" applyFill="1" applyBorder="1" applyAlignment="1">
      <alignment horizontal="left" vertical="center" wrapText="1"/>
    </xf>
    <xf numFmtId="169" fontId="37" fillId="20" borderId="12" xfId="0" applyNumberFormat="1" applyFont="1" applyFill="1" applyBorder="1" applyAlignment="1">
      <alignment horizontal="center" vertical="center"/>
    </xf>
    <xf numFmtId="0" fontId="37" fillId="20" borderId="16" xfId="0" applyFont="1" applyFill="1" applyBorder="1" applyAlignment="1">
      <alignment vertical="center"/>
    </xf>
    <xf numFmtId="0" fontId="36" fillId="20" borderId="12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left" vertical="center"/>
    </xf>
    <xf numFmtId="0" fontId="39" fillId="0" borderId="19" xfId="0" applyFont="1" applyBorder="1" applyAlignment="1">
      <alignment horizontal="left" vertical="center"/>
    </xf>
    <xf numFmtId="0" fontId="31" fillId="33" borderId="19" xfId="0" applyFont="1" applyFill="1" applyBorder="1" applyAlignment="1">
      <alignment horizontal="center" vertical="center"/>
    </xf>
    <xf numFmtId="0" fontId="23" fillId="33" borderId="12" xfId="0" applyFont="1" applyFill="1" applyBorder="1" applyAlignment="1">
      <alignment horizontal="center" vertical="center"/>
    </xf>
    <xf numFmtId="166" fontId="44" fillId="33" borderId="0" xfId="0" applyNumberFormat="1" applyFont="1" applyFill="1" applyAlignment="1">
      <alignment horizontal="right" vertical="center"/>
    </xf>
    <xf numFmtId="166" fontId="44" fillId="31" borderId="23" xfId="0" applyNumberFormat="1" applyFont="1" applyFill="1" applyBorder="1" applyAlignment="1">
      <alignment vertical="center"/>
    </xf>
    <xf numFmtId="166" fontId="44" fillId="33" borderId="0" xfId="0" applyNumberFormat="1" applyFont="1" applyFill="1" applyAlignment="1">
      <alignment vertical="center"/>
    </xf>
    <xf numFmtId="166" fontId="45" fillId="34" borderId="0" xfId="0" applyNumberFormat="1" applyFont="1" applyFill="1" applyAlignment="1">
      <alignment horizontal="center" vertical="center"/>
    </xf>
    <xf numFmtId="166" fontId="45" fillId="20" borderId="0" xfId="0" applyNumberFormat="1" applyFont="1" applyFill="1" applyAlignment="1">
      <alignment horizontal="center" vertical="center"/>
    </xf>
    <xf numFmtId="166" fontId="45" fillId="20" borderId="10" xfId="0" applyNumberFormat="1" applyFont="1" applyFill="1" applyBorder="1" applyAlignment="1">
      <alignment horizontal="center" vertical="center" wrapText="1"/>
    </xf>
    <xf numFmtId="166" fontId="46" fillId="35" borderId="10" xfId="0" applyNumberFormat="1" applyFont="1" applyFill="1" applyBorder="1" applyAlignment="1">
      <alignment horizontal="center" vertical="center" wrapText="1"/>
    </xf>
    <xf numFmtId="170" fontId="46" fillId="35" borderId="16" xfId="0" applyNumberFormat="1" applyFont="1" applyFill="1" applyBorder="1" applyAlignment="1">
      <alignment horizontal="center" vertical="center" wrapText="1"/>
    </xf>
    <xf numFmtId="166" fontId="44" fillId="33" borderId="19" xfId="0" applyNumberFormat="1" applyFont="1" applyFill="1" applyBorder="1" applyAlignment="1">
      <alignment vertical="center"/>
    </xf>
    <xf numFmtId="166" fontId="34" fillId="20" borderId="34" xfId="0" applyNumberFormat="1" applyFont="1" applyFill="1" applyBorder="1" applyAlignment="1">
      <alignment vertical="center"/>
    </xf>
    <xf numFmtId="166" fontId="34" fillId="20" borderId="10" xfId="0" applyNumberFormat="1" applyFont="1" applyFill="1" applyBorder="1" applyAlignment="1">
      <alignment horizontal="left" vertical="center"/>
    </xf>
    <xf numFmtId="166" fontId="47" fillId="33" borderId="10" xfId="0" applyNumberFormat="1" applyFont="1" applyFill="1" applyBorder="1" applyAlignment="1">
      <alignment horizontal="center" vertical="center"/>
    </xf>
    <xf numFmtId="0" fontId="34" fillId="20" borderId="34" xfId="0" applyFont="1" applyFill="1" applyBorder="1" applyAlignment="1">
      <alignment horizontal="left" vertical="center"/>
    </xf>
    <xf numFmtId="0" fontId="44" fillId="33" borderId="11" xfId="0" applyFont="1" applyFill="1" applyBorder="1" applyAlignment="1">
      <alignment horizontal="center" vertical="center"/>
    </xf>
    <xf numFmtId="166" fontId="34" fillId="20" borderId="10" xfId="0" applyNumberFormat="1" applyFont="1" applyFill="1" applyBorder="1" applyAlignment="1">
      <alignment vertical="center"/>
    </xf>
    <xf numFmtId="166" fontId="34" fillId="20" borderId="16" xfId="0" applyNumberFormat="1" applyFont="1" applyFill="1" applyBorder="1" applyAlignment="1">
      <alignment vertical="center"/>
    </xf>
    <xf numFmtId="0" fontId="33" fillId="20" borderId="13" xfId="0" applyFont="1" applyFill="1" applyBorder="1" applyAlignment="1">
      <alignment horizontal="center" vertical="center"/>
    </xf>
    <xf numFmtId="0" fontId="23" fillId="0" borderId="12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3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3" fillId="33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41" fillId="33" borderId="10" xfId="0" applyFont="1" applyFill="1" applyBorder="1" applyAlignment="1">
      <alignment horizontal="left" vertical="center" wrapText="1"/>
    </xf>
    <xf numFmtId="0" fontId="1" fillId="33" borderId="34" xfId="0" applyFont="1" applyFill="1" applyBorder="1" applyAlignment="1">
      <alignment vertical="center" wrapText="1"/>
    </xf>
  </cellXfs>
  <cellStyles count="45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Акцент1" xfId="19"/>
    <cellStyle name="Акцент2" xfId="20"/>
    <cellStyle name="Акцент3" xfId="21"/>
    <cellStyle name="Акцент4" xfId="22"/>
    <cellStyle name="Акцент5" xfId="23"/>
    <cellStyle name="Акцент6" xfId="24"/>
    <cellStyle name="Ввод " xfId="25"/>
    <cellStyle name="Вывод" xfId="26"/>
    <cellStyle name="Вычисление" xfId="27"/>
    <cellStyle name="Гиперссылка" xfId="28" builtinId="8"/>
    <cellStyle name="Заголовок 1" xfId="29"/>
    <cellStyle name="Заголовок 2" xfId="30"/>
    <cellStyle name="Заголовок 3" xfId="31"/>
    <cellStyle name="Заголовок 4" xfId="32"/>
    <cellStyle name="Итог" xfId="33"/>
    <cellStyle name="Контрольная ячейка" xfId="34"/>
    <cellStyle name="Название" xfId="35"/>
    <cellStyle name="Нейтральный" xfId="36"/>
    <cellStyle name="Обычный" xfId="0" builtinId="0"/>
    <cellStyle name="Обычный_Лист1" xfId="37"/>
    <cellStyle name="Обычный_остатки из 1С" xfId="44"/>
    <cellStyle name="Плохой" xfId="38"/>
    <cellStyle name="Пояснение" xfId="39"/>
    <cellStyle name="Примечание" xfId="40"/>
    <cellStyle name="Связанная ячейка" xfId="41"/>
    <cellStyle name="Текст предупреждения" xfId="42"/>
    <cellStyle name="Хороший" xfId="4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1427541</xdr:colOff>
      <xdr:row>210</xdr:row>
      <xdr:rowOff>123453</xdr:rowOff>
    </xdr:from>
    <xdr:to>
      <xdr:col>0</xdr:col>
      <xdr:colOff>3741307</xdr:colOff>
      <xdr:row>211</xdr:row>
      <xdr:rowOff>446037</xdr:rowOff>
    </xdr:to>
    <xdr:pic>
      <xdr:nvPicPr>
        <xdr:cNvPr id="56396" name="Picture 41750">
          <a:extLst>
            <a:ext uri="{FF2B5EF4-FFF2-40B4-BE49-F238E27FC236}">
              <a16:creationId xmlns:a16="http://schemas.microsoft.com/office/drawing/2014/main" xmlns="" id="{00000000-0008-0000-0000-00004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0" y="494223675"/>
          <a:ext cx="2314575" cy="1828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1743708</xdr:colOff>
      <xdr:row>233</xdr:row>
      <xdr:rowOff>65484</xdr:rowOff>
    </xdr:from>
    <xdr:to>
      <xdr:col>0</xdr:col>
      <xdr:colOff>3305380</xdr:colOff>
      <xdr:row>233</xdr:row>
      <xdr:rowOff>1591270</xdr:rowOff>
    </xdr:to>
    <xdr:pic>
      <xdr:nvPicPr>
        <xdr:cNvPr id="56397" name="Picture 37857">
          <a:extLst>
            <a:ext uri="{FF2B5EF4-FFF2-40B4-BE49-F238E27FC236}">
              <a16:creationId xmlns:a16="http://schemas.microsoft.com/office/drawing/2014/main" xmlns="" id="{00000000-0008-0000-0000-00004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43075" y="550649775"/>
          <a:ext cx="1562100" cy="152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1255086</xdr:colOff>
      <xdr:row>475</xdr:row>
      <xdr:rowOff>218629</xdr:rowOff>
    </xdr:from>
    <xdr:to>
      <xdr:col>0</xdr:col>
      <xdr:colOff>3520948</xdr:colOff>
      <xdr:row>475</xdr:row>
      <xdr:rowOff>1918146</xdr:rowOff>
    </xdr:to>
    <xdr:pic>
      <xdr:nvPicPr>
        <xdr:cNvPr id="56398" name="Picture 1194" descr="http://1000dosok.info/s/19-05-7976520.jpg">
          <a:extLst>
            <a:ext uri="{FF2B5EF4-FFF2-40B4-BE49-F238E27FC236}">
              <a16:creationId xmlns:a16="http://schemas.microsoft.com/office/drawing/2014/main" xmlns="" id="{00000000-0008-0000-0000-00004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7300" y="689562375"/>
          <a:ext cx="2266950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477</xdr:row>
      <xdr:rowOff>1227832</xdr:rowOff>
    </xdr:from>
    <xdr:to>
      <xdr:col>0</xdr:col>
      <xdr:colOff>3458673</xdr:colOff>
      <xdr:row>480</xdr:row>
      <xdr:rowOff>718890</xdr:rowOff>
    </xdr:to>
    <xdr:pic>
      <xdr:nvPicPr>
        <xdr:cNvPr id="56399" name="Picture 1366" descr="http://www.vserele.ru/sites/default/files/styles/thumbnail/public/skladlamps/AL22TElamps.png">
          <a:extLst>
            <a:ext uri="{FF2B5EF4-FFF2-40B4-BE49-F238E27FC236}">
              <a16:creationId xmlns:a16="http://schemas.microsoft.com/office/drawing/2014/main" xmlns="" id="{00000000-0008-0000-0000-00004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8985" b="14210"/>
        <a:stretch>
          <a:fillRect/>
        </a:stretch>
      </xdr:blipFill>
      <xdr:spPr>
        <a:xfrm>
          <a:off x="1304925" y="693543825"/>
          <a:ext cx="2152650" cy="3371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483</xdr:row>
      <xdr:rowOff>990637</xdr:rowOff>
    </xdr:from>
    <xdr:to>
      <xdr:col>0</xdr:col>
      <xdr:colOff>3621546</xdr:colOff>
      <xdr:row>486</xdr:row>
      <xdr:rowOff>499813</xdr:rowOff>
    </xdr:to>
    <xdr:pic>
      <xdr:nvPicPr>
        <xdr:cNvPr id="56400" name="Picture 1367" descr="http://cdn.elec.ru/_thumb/800x600/14950791329/e808969562c077f9ba9ef5a7e1319c4c.jpg">
          <a:extLst>
            <a:ext uri="{FF2B5EF4-FFF2-40B4-BE49-F238E27FC236}">
              <a16:creationId xmlns:a16="http://schemas.microsoft.com/office/drawing/2014/main" xmlns="" id="{00000000-0008-0000-0000-00005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9257"/>
        <a:stretch>
          <a:fillRect/>
        </a:stretch>
      </xdr:blipFill>
      <xdr:spPr>
        <a:xfrm>
          <a:off x="1495425" y="700458975"/>
          <a:ext cx="2124075" cy="312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1532930</xdr:colOff>
      <xdr:row>489</xdr:row>
      <xdr:rowOff>103138</xdr:rowOff>
    </xdr:from>
    <xdr:to>
      <xdr:col>0</xdr:col>
      <xdr:colOff>3458673</xdr:colOff>
      <xdr:row>490</xdr:row>
      <xdr:rowOff>924818</xdr:rowOff>
    </xdr:to>
    <xdr:pic>
      <xdr:nvPicPr>
        <xdr:cNvPr id="56401" name="Picture 1609" descr="http://www.energoportal.ru/pictures/goods/5/6/5614/5614-214114.jpg">
          <a:extLst>
            <a:ext uri="{FF2B5EF4-FFF2-40B4-BE49-F238E27FC236}">
              <a16:creationId xmlns:a16="http://schemas.microsoft.com/office/drawing/2014/main" xmlns="" id="{00000000-0008-0000-0000-00005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925" t="4534" r="15895" b="3788"/>
        <a:stretch>
          <a:fillRect/>
        </a:stretch>
      </xdr:blipFill>
      <xdr:spPr>
        <a:xfrm>
          <a:off x="1533525" y="706469250"/>
          <a:ext cx="1924050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239520</xdr:colOff>
      <xdr:row>386</xdr:row>
      <xdr:rowOff>0</xdr:rowOff>
    </xdr:from>
    <xdr:to>
      <xdr:col>0</xdr:col>
      <xdr:colOff>2754483</xdr:colOff>
      <xdr:row>386</xdr:row>
      <xdr:rowOff>2368748</xdr:rowOff>
    </xdr:to>
    <xdr:pic>
      <xdr:nvPicPr>
        <xdr:cNvPr id="56402" name="Picture 67832">
          <a:extLst>
            <a:ext uri="{FF2B5EF4-FFF2-40B4-BE49-F238E27FC236}">
              <a16:creationId xmlns:a16="http://schemas.microsoft.com/office/drawing/2014/main" xmlns="" id="{00000000-0008-0000-0000-00005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8125" y="885205875"/>
          <a:ext cx="2514600" cy="2371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394</xdr:row>
      <xdr:rowOff>564468</xdr:rowOff>
    </xdr:from>
    <xdr:to>
      <xdr:col>0</xdr:col>
      <xdr:colOff>2246700</xdr:colOff>
      <xdr:row>394</xdr:row>
      <xdr:rowOff>2865760</xdr:rowOff>
    </xdr:to>
    <xdr:pic>
      <xdr:nvPicPr>
        <xdr:cNvPr id="56403" name="Picture 68039">
          <a:extLst>
            <a:ext uri="{FF2B5EF4-FFF2-40B4-BE49-F238E27FC236}">
              <a16:creationId xmlns:a16="http://schemas.microsoft.com/office/drawing/2014/main" xmlns="" id="{00000000-0008-0000-0000-00005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0" y="901579350"/>
          <a:ext cx="2057400" cy="2305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408</xdr:row>
      <xdr:rowOff>27905</xdr:rowOff>
    </xdr:from>
    <xdr:to>
      <xdr:col>0</xdr:col>
      <xdr:colOff>2074245</xdr:colOff>
      <xdr:row>409</xdr:row>
      <xdr:rowOff>724917</xdr:rowOff>
    </xdr:to>
    <xdr:pic>
      <xdr:nvPicPr>
        <xdr:cNvPr id="56404" name="Picture 68043">
          <a:extLst>
            <a:ext uri="{FF2B5EF4-FFF2-40B4-BE49-F238E27FC236}">
              <a16:creationId xmlns:a16="http://schemas.microsoft.com/office/drawing/2014/main" xmlns="" id="{00000000-0008-0000-0000-00005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0" y="924086925"/>
          <a:ext cx="1600200" cy="204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417</xdr:row>
      <xdr:rowOff>0</xdr:rowOff>
    </xdr:from>
    <xdr:to>
      <xdr:col>0</xdr:col>
      <xdr:colOff>2237119</xdr:colOff>
      <xdr:row>418</xdr:row>
      <xdr:rowOff>590848</xdr:rowOff>
    </xdr:to>
    <xdr:pic>
      <xdr:nvPicPr>
        <xdr:cNvPr id="56405" name="Picture 68045">
          <a:extLst>
            <a:ext uri="{FF2B5EF4-FFF2-40B4-BE49-F238E27FC236}">
              <a16:creationId xmlns:a16="http://schemas.microsoft.com/office/drawing/2014/main" xmlns="" id="{00000000-0008-0000-0000-00005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50" y="934564425"/>
          <a:ext cx="176212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1521284</xdr:colOff>
      <xdr:row>407</xdr:row>
      <xdr:rowOff>0</xdr:rowOff>
    </xdr:from>
    <xdr:to>
      <xdr:col>1</xdr:col>
      <xdr:colOff>1717207</xdr:colOff>
      <xdr:row>407</xdr:row>
      <xdr:rowOff>487412</xdr:rowOff>
    </xdr:to>
    <xdr:sp macro="" textlink="">
      <xdr:nvSpPr>
        <xdr:cNvPr id="56407" name="Прямоугольник 480">
          <a:extLst>
            <a:ext uri="{FF2B5EF4-FFF2-40B4-BE49-F238E27FC236}">
              <a16:creationId xmlns:a16="http://schemas.microsoft.com/office/drawing/2014/main" xmlns="" id="{00000000-0008-0000-0000-000057DC0000}"/>
            </a:ext>
          </a:extLst>
        </xdr:cNvPr>
        <xdr:cNvSpPr/>
      </xdr:nvSpPr>
      <xdr:spPr>
        <a:xfrm>
          <a:off x="6429375" y="922810575"/>
          <a:ext cx="200025" cy="4857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1235925</xdr:colOff>
      <xdr:row>494</xdr:row>
      <xdr:rowOff>125909</xdr:rowOff>
    </xdr:from>
    <xdr:to>
      <xdr:col>0</xdr:col>
      <xdr:colOff>3683822</xdr:colOff>
      <xdr:row>494</xdr:row>
      <xdr:rowOff>1228804</xdr:rowOff>
    </xdr:to>
    <xdr:pic>
      <xdr:nvPicPr>
        <xdr:cNvPr id="56408" name="Рисунок 364">
          <a:extLst>
            <a:ext uri="{FF2B5EF4-FFF2-40B4-BE49-F238E27FC236}">
              <a16:creationId xmlns:a16="http://schemas.microsoft.com/office/drawing/2014/main" xmlns="" id="{00000000-0008-0000-0000-00005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38250" y="713517750"/>
          <a:ext cx="2447925" cy="114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492</xdr:row>
      <xdr:rowOff>94431</xdr:rowOff>
    </xdr:from>
    <xdr:to>
      <xdr:col>0</xdr:col>
      <xdr:colOff>3621546</xdr:colOff>
      <xdr:row>492</xdr:row>
      <xdr:rowOff>1306302</xdr:rowOff>
    </xdr:to>
    <xdr:pic>
      <xdr:nvPicPr>
        <xdr:cNvPr id="56409" name="Рисунок 365">
          <a:extLst>
            <a:ext uri="{FF2B5EF4-FFF2-40B4-BE49-F238E27FC236}">
              <a16:creationId xmlns:a16="http://schemas.microsoft.com/office/drawing/2014/main" xmlns="" id="{00000000-0008-0000-0000-00005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09675" y="710803125"/>
          <a:ext cx="240982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1714965</xdr:colOff>
      <xdr:row>495</xdr:row>
      <xdr:rowOff>95510</xdr:rowOff>
    </xdr:from>
    <xdr:to>
      <xdr:col>0</xdr:col>
      <xdr:colOff>3171248</xdr:colOff>
      <xdr:row>495</xdr:row>
      <xdr:rowOff>1359619</xdr:rowOff>
    </xdr:to>
    <xdr:pic>
      <xdr:nvPicPr>
        <xdr:cNvPr id="56410" name="Рисунок 401">
          <a:extLst>
            <a:ext uri="{FF2B5EF4-FFF2-40B4-BE49-F238E27FC236}">
              <a16:creationId xmlns:a16="http://schemas.microsoft.com/office/drawing/2014/main" xmlns="" id="{00000000-0008-0000-0000-00005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14500" y="714832200"/>
          <a:ext cx="1457325" cy="1266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1647899</xdr:colOff>
      <xdr:row>499</xdr:row>
      <xdr:rowOff>125016</xdr:rowOff>
    </xdr:from>
    <xdr:to>
      <xdr:col>0</xdr:col>
      <xdr:colOff>3209572</xdr:colOff>
      <xdr:row>499</xdr:row>
      <xdr:rowOff>1458516</xdr:rowOff>
    </xdr:to>
    <xdr:pic>
      <xdr:nvPicPr>
        <xdr:cNvPr id="56412" name="Рисунок 404">
          <a:extLst>
            <a:ext uri="{FF2B5EF4-FFF2-40B4-BE49-F238E27FC236}">
              <a16:creationId xmlns:a16="http://schemas.microsoft.com/office/drawing/2014/main" xmlns="" id="{00000000-0008-0000-0000-00005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47825" y="720775800"/>
          <a:ext cx="1562100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493</xdr:row>
      <xdr:rowOff>188863</xdr:rowOff>
    </xdr:from>
    <xdr:to>
      <xdr:col>0</xdr:col>
      <xdr:colOff>3621546</xdr:colOff>
      <xdr:row>494</xdr:row>
      <xdr:rowOff>26233</xdr:rowOff>
    </xdr:to>
    <xdr:pic>
      <xdr:nvPicPr>
        <xdr:cNvPr id="56413" name="Рисунок 460">
          <a:extLst>
            <a:ext uri="{FF2B5EF4-FFF2-40B4-BE49-F238E27FC236}">
              <a16:creationId xmlns:a16="http://schemas.microsoft.com/office/drawing/2014/main" xmlns="" id="{00000000-0008-0000-0000-00005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8250" y="712241400"/>
          <a:ext cx="238125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368</xdr:row>
      <xdr:rowOff>478668</xdr:rowOff>
    </xdr:from>
    <xdr:to>
      <xdr:col>0</xdr:col>
      <xdr:colOff>2543705</xdr:colOff>
      <xdr:row>370</xdr:row>
      <xdr:rowOff>53330</xdr:rowOff>
    </xdr:to>
    <xdr:pic>
      <xdr:nvPicPr>
        <xdr:cNvPr id="56414" name="Рисунок 463">
          <a:extLst>
            <a:ext uri="{FF2B5EF4-FFF2-40B4-BE49-F238E27FC236}">
              <a16:creationId xmlns:a16="http://schemas.microsoft.com/office/drawing/2014/main" xmlns="" id="{00000000-0008-0000-0000-00005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849839550"/>
          <a:ext cx="254317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1618599</xdr:colOff>
      <xdr:row>500</xdr:row>
      <xdr:rowOff>830200</xdr:rowOff>
    </xdr:from>
    <xdr:to>
      <xdr:col>0</xdr:col>
      <xdr:colOff>3458115</xdr:colOff>
      <xdr:row>501</xdr:row>
      <xdr:rowOff>496193</xdr:rowOff>
    </xdr:to>
    <xdr:pic>
      <xdr:nvPicPr>
        <xdr:cNvPr id="56472" name="Рисунок 507">
          <a:extLst>
            <a:ext uri="{FF2B5EF4-FFF2-40B4-BE49-F238E27FC236}">
              <a16:creationId xmlns:a16="http://schemas.microsoft.com/office/drawing/2014/main" xmlns="" id="{00000000-0008-0000-0000-00009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18599" y="869891200"/>
          <a:ext cx="1839516" cy="147574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3621546</xdr:colOff>
      <xdr:row>134</xdr:row>
      <xdr:rowOff>70247</xdr:rowOff>
    </xdr:from>
    <xdr:to>
      <xdr:col>0</xdr:col>
      <xdr:colOff>4833519</xdr:colOff>
      <xdr:row>134</xdr:row>
      <xdr:rowOff>2125642</xdr:rowOff>
    </xdr:to>
    <xdr:pic>
      <xdr:nvPicPr>
        <xdr:cNvPr id="56479" name="Picture 44">
          <a:extLst>
            <a:ext uri="{FF2B5EF4-FFF2-40B4-BE49-F238E27FC236}">
              <a16:creationId xmlns:a16="http://schemas.microsoft.com/office/drawing/2014/main" xmlns="" id="{00000000-0008-0000-0000-00009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19500" y="351710625"/>
          <a:ext cx="1209675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3496996</xdr:colOff>
      <xdr:row>135</xdr:row>
      <xdr:rowOff>65782</xdr:rowOff>
    </xdr:from>
    <xdr:to>
      <xdr:col>0</xdr:col>
      <xdr:colOff>4732920</xdr:colOff>
      <xdr:row>135</xdr:row>
      <xdr:rowOff>1999270</xdr:rowOff>
    </xdr:to>
    <xdr:pic>
      <xdr:nvPicPr>
        <xdr:cNvPr id="56480" name="Picture 46">
          <a:extLst>
            <a:ext uri="{FF2B5EF4-FFF2-40B4-BE49-F238E27FC236}">
              <a16:creationId xmlns:a16="http://schemas.microsoft.com/office/drawing/2014/main" xmlns="" id="{00000000-0008-0000-0000-0000A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95675" y="356206425"/>
          <a:ext cx="123825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3516157</xdr:colOff>
      <xdr:row>133</xdr:row>
      <xdr:rowOff>69652</xdr:rowOff>
    </xdr:from>
    <xdr:to>
      <xdr:col>0</xdr:col>
      <xdr:colOff>4790405</xdr:colOff>
      <xdr:row>133</xdr:row>
      <xdr:rowOff>2066503</xdr:rowOff>
    </xdr:to>
    <xdr:pic>
      <xdr:nvPicPr>
        <xdr:cNvPr id="56481" name="Picture 48">
          <a:extLst>
            <a:ext uri="{FF2B5EF4-FFF2-40B4-BE49-F238E27FC236}">
              <a16:creationId xmlns:a16="http://schemas.microsoft.com/office/drawing/2014/main" xmlns="" id="{00000000-0008-0000-0000-0000A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514725" y="349481775"/>
          <a:ext cx="1276350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220</xdr:row>
      <xdr:rowOff>72330</xdr:rowOff>
    </xdr:from>
    <xdr:to>
      <xdr:col>0</xdr:col>
      <xdr:colOff>3238314</xdr:colOff>
      <xdr:row>220</xdr:row>
      <xdr:rowOff>1945580</xdr:rowOff>
    </xdr:to>
    <xdr:pic>
      <xdr:nvPicPr>
        <xdr:cNvPr id="56487" name="Picture 2">
          <a:extLst>
            <a:ext uri="{FF2B5EF4-FFF2-40B4-BE49-F238E27FC236}">
              <a16:creationId xmlns:a16="http://schemas.microsoft.com/office/drawing/2014/main" xmlns="" id="{00000000-0008-0000-0000-0000A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00175" y="509435100"/>
          <a:ext cx="1838325" cy="1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1360475</xdr:colOff>
      <xdr:row>221</xdr:row>
      <xdr:rowOff>125239</xdr:rowOff>
    </xdr:from>
    <xdr:to>
      <xdr:col>0</xdr:col>
      <xdr:colOff>3171248</xdr:colOff>
      <xdr:row>221</xdr:row>
      <xdr:rowOff>1790179</xdr:rowOff>
    </xdr:to>
    <xdr:pic>
      <xdr:nvPicPr>
        <xdr:cNvPr id="56488" name="Picture 4">
          <a:extLst>
            <a:ext uri="{FF2B5EF4-FFF2-40B4-BE49-F238E27FC236}">
              <a16:creationId xmlns:a16="http://schemas.microsoft.com/office/drawing/2014/main" xmlns="" id="{00000000-0008-0000-0000-0000A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62075" y="511540125"/>
          <a:ext cx="1809750" cy="1666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16</xdr:row>
      <xdr:rowOff>55587</xdr:rowOff>
    </xdr:from>
    <xdr:to>
      <xdr:col>0</xdr:col>
      <xdr:colOff>2639513</xdr:colOff>
      <xdr:row>16</xdr:row>
      <xdr:rowOff>2284388</xdr:rowOff>
    </xdr:to>
    <xdr:pic>
      <xdr:nvPicPr>
        <xdr:cNvPr id="56489" name="Picture 6">
          <a:extLst>
            <a:ext uri="{FF2B5EF4-FFF2-40B4-BE49-F238E27FC236}">
              <a16:creationId xmlns:a16="http://schemas.microsoft.com/office/drawing/2014/main" xmlns="" id="{00000000-0008-0000-0000-0000A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0075" y="6724650"/>
          <a:ext cx="2038350" cy="225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541316</xdr:colOff>
      <xdr:row>17</xdr:row>
      <xdr:rowOff>128141</xdr:rowOff>
    </xdr:from>
    <xdr:to>
      <xdr:col>0</xdr:col>
      <xdr:colOff>2644304</xdr:colOff>
      <xdr:row>17</xdr:row>
      <xdr:rowOff>2240207</xdr:rowOff>
    </xdr:to>
    <xdr:pic>
      <xdr:nvPicPr>
        <xdr:cNvPr id="56490" name="Picture 8">
          <a:extLst>
            <a:ext uri="{FF2B5EF4-FFF2-40B4-BE49-F238E27FC236}">
              <a16:creationId xmlns:a16="http://schemas.microsoft.com/office/drawing/2014/main" xmlns="" id="{00000000-0008-0000-0000-0000A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2925" y="9163050"/>
          <a:ext cx="210502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18</xdr:row>
      <xdr:rowOff>128141</xdr:rowOff>
    </xdr:from>
    <xdr:to>
      <xdr:col>0</xdr:col>
      <xdr:colOff>2759273</xdr:colOff>
      <xdr:row>18</xdr:row>
      <xdr:rowOff>2271266</xdr:rowOff>
    </xdr:to>
    <xdr:pic>
      <xdr:nvPicPr>
        <xdr:cNvPr id="56491" name="Picture 12">
          <a:extLst>
            <a:ext uri="{FF2B5EF4-FFF2-40B4-BE49-F238E27FC236}">
              <a16:creationId xmlns:a16="http://schemas.microsoft.com/office/drawing/2014/main" xmlns="" id="{00000000-0008-0000-0000-0000A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95325" y="11506200"/>
          <a:ext cx="2066925" cy="220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19</xdr:row>
      <xdr:rowOff>99454</xdr:rowOff>
    </xdr:from>
    <xdr:to>
      <xdr:col>0</xdr:col>
      <xdr:colOff>2677837</xdr:colOff>
      <xdr:row>19</xdr:row>
      <xdr:rowOff>2211520</xdr:rowOff>
    </xdr:to>
    <xdr:pic>
      <xdr:nvPicPr>
        <xdr:cNvPr id="56492" name="Picture 8">
          <a:extLst>
            <a:ext uri="{FF2B5EF4-FFF2-40B4-BE49-F238E27FC236}">
              <a16:creationId xmlns:a16="http://schemas.microsoft.com/office/drawing/2014/main" xmlns="" id="{00000000-0008-0000-0000-0000A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6750" y="13820775"/>
          <a:ext cx="200977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20</xdr:row>
      <xdr:rowOff>93762</xdr:rowOff>
    </xdr:from>
    <xdr:to>
      <xdr:col>0</xdr:col>
      <xdr:colOff>2792806</xdr:colOff>
      <xdr:row>20</xdr:row>
      <xdr:rowOff>2302917</xdr:rowOff>
    </xdr:to>
    <xdr:pic>
      <xdr:nvPicPr>
        <xdr:cNvPr id="56493" name="Picture 10">
          <a:extLst>
            <a:ext uri="{FF2B5EF4-FFF2-40B4-BE49-F238E27FC236}">
              <a16:creationId xmlns:a16="http://schemas.microsoft.com/office/drawing/2014/main" xmlns="" id="{00000000-0008-0000-0000-0000A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90575" y="16135350"/>
          <a:ext cx="2000250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21</xdr:row>
      <xdr:rowOff>99454</xdr:rowOff>
    </xdr:from>
    <xdr:to>
      <xdr:col>0</xdr:col>
      <xdr:colOff>2802387</xdr:colOff>
      <xdr:row>21</xdr:row>
      <xdr:rowOff>2242579</xdr:rowOff>
    </xdr:to>
    <xdr:pic>
      <xdr:nvPicPr>
        <xdr:cNvPr id="56494" name="Picture 14">
          <a:extLst>
            <a:ext uri="{FF2B5EF4-FFF2-40B4-BE49-F238E27FC236}">
              <a16:creationId xmlns:a16="http://schemas.microsoft.com/office/drawing/2014/main" xmlns="" id="{00000000-0008-0000-0000-0000A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28675" y="18535650"/>
          <a:ext cx="197167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732932</xdr:colOff>
      <xdr:row>22</xdr:row>
      <xdr:rowOff>91157</xdr:rowOff>
    </xdr:from>
    <xdr:to>
      <xdr:col>0</xdr:col>
      <xdr:colOff>2764064</xdr:colOff>
      <xdr:row>22</xdr:row>
      <xdr:rowOff>2146552</xdr:rowOff>
    </xdr:to>
    <xdr:pic>
      <xdr:nvPicPr>
        <xdr:cNvPr id="56495" name="Picture 16">
          <a:extLst>
            <a:ext uri="{FF2B5EF4-FFF2-40B4-BE49-F238E27FC236}">
              <a16:creationId xmlns:a16="http://schemas.microsoft.com/office/drawing/2014/main" xmlns="" id="{00000000-0008-0000-0000-0000A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3425" y="20850225"/>
          <a:ext cx="2028825" cy="211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23</xdr:row>
      <xdr:rowOff>128141</xdr:rowOff>
    </xdr:from>
    <xdr:to>
      <xdr:col>0</xdr:col>
      <xdr:colOff>2754483</xdr:colOff>
      <xdr:row>23</xdr:row>
      <xdr:rowOff>2271266</xdr:rowOff>
    </xdr:to>
    <xdr:pic>
      <xdr:nvPicPr>
        <xdr:cNvPr id="56496" name="Picture 18">
          <a:extLst>
            <a:ext uri="{FF2B5EF4-FFF2-40B4-BE49-F238E27FC236}">
              <a16:creationId xmlns:a16="http://schemas.microsoft.com/office/drawing/2014/main" xmlns="" id="{00000000-0008-0000-0000-0000B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62000" y="23212425"/>
          <a:ext cx="199072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24</xdr:row>
      <xdr:rowOff>63289</xdr:rowOff>
    </xdr:from>
    <xdr:to>
      <xdr:col>0</xdr:col>
      <xdr:colOff>2807177</xdr:colOff>
      <xdr:row>24</xdr:row>
      <xdr:rowOff>2206414</xdr:rowOff>
    </xdr:to>
    <xdr:pic>
      <xdr:nvPicPr>
        <xdr:cNvPr id="56497" name="Picture 20">
          <a:extLst>
            <a:ext uri="{FF2B5EF4-FFF2-40B4-BE49-F238E27FC236}">
              <a16:creationId xmlns:a16="http://schemas.microsoft.com/office/drawing/2014/main" xmlns="" id="{00000000-0008-0000-0000-0000B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62000" y="25498425"/>
          <a:ext cx="2047875" cy="221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780836</xdr:colOff>
      <xdr:row>25</xdr:row>
      <xdr:rowOff>131787</xdr:rowOff>
    </xdr:from>
    <xdr:to>
      <xdr:col>0</xdr:col>
      <xdr:colOff>2764064</xdr:colOff>
      <xdr:row>25</xdr:row>
      <xdr:rowOff>2274912</xdr:rowOff>
    </xdr:to>
    <xdr:pic>
      <xdr:nvPicPr>
        <xdr:cNvPr id="56498" name="Picture 2">
          <a:extLst>
            <a:ext uri="{FF2B5EF4-FFF2-40B4-BE49-F238E27FC236}">
              <a16:creationId xmlns:a16="http://schemas.microsoft.com/office/drawing/2014/main" xmlns="" id="{00000000-0008-0000-0000-0000B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1050" y="27879675"/>
          <a:ext cx="1981200" cy="2219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26</xdr:row>
      <xdr:rowOff>69056</xdr:rowOff>
    </xdr:from>
    <xdr:to>
      <xdr:col>0</xdr:col>
      <xdr:colOff>2831130</xdr:colOff>
      <xdr:row>26</xdr:row>
      <xdr:rowOff>2124451</xdr:rowOff>
    </xdr:to>
    <xdr:pic>
      <xdr:nvPicPr>
        <xdr:cNvPr id="56499" name="Picture 4">
          <a:extLst>
            <a:ext uri="{FF2B5EF4-FFF2-40B4-BE49-F238E27FC236}">
              <a16:creationId xmlns:a16="http://schemas.microsoft.com/office/drawing/2014/main" xmlns="" id="{00000000-0008-0000-0000-0000B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85825" y="30222825"/>
          <a:ext cx="1943100" cy="210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27</xdr:row>
      <xdr:rowOff>107156</xdr:rowOff>
    </xdr:from>
    <xdr:to>
      <xdr:col>0</xdr:col>
      <xdr:colOff>2764064</xdr:colOff>
      <xdr:row>27</xdr:row>
      <xdr:rowOff>2162551</xdr:rowOff>
    </xdr:to>
    <xdr:pic>
      <xdr:nvPicPr>
        <xdr:cNvPr id="56500" name="Picture 6">
          <a:extLst>
            <a:ext uri="{FF2B5EF4-FFF2-40B4-BE49-F238E27FC236}">
              <a16:creationId xmlns:a16="http://schemas.microsoft.com/office/drawing/2014/main" xmlns="" id="{00000000-0008-0000-0000-0000B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885825" y="32470725"/>
          <a:ext cx="1876425" cy="210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28</xdr:row>
      <xdr:rowOff>91901</xdr:rowOff>
    </xdr:from>
    <xdr:to>
      <xdr:col>0</xdr:col>
      <xdr:colOff>2783225</xdr:colOff>
      <xdr:row>28</xdr:row>
      <xdr:rowOff>2203967</xdr:rowOff>
    </xdr:to>
    <xdr:pic>
      <xdr:nvPicPr>
        <xdr:cNvPr id="56501" name="Picture 8">
          <a:extLst>
            <a:ext uri="{FF2B5EF4-FFF2-40B4-BE49-F238E27FC236}">
              <a16:creationId xmlns:a16="http://schemas.microsoft.com/office/drawing/2014/main" xmlns="" id="{00000000-0008-0000-0000-0000B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85825" y="34747200"/>
          <a:ext cx="1895475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02" name="Picture 10">
          <a:extLst>
            <a:ext uri="{FF2B5EF4-FFF2-40B4-BE49-F238E27FC236}">
              <a16:creationId xmlns:a16="http://schemas.microsoft.com/office/drawing/2014/main" xmlns="" id="{00000000-0008-0000-0000-0000B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924548</xdr:colOff>
      <xdr:row>29</xdr:row>
      <xdr:rowOff>95362</xdr:rowOff>
    </xdr:from>
    <xdr:to>
      <xdr:col>0</xdr:col>
      <xdr:colOff>2696998</xdr:colOff>
      <xdr:row>29</xdr:row>
      <xdr:rowOff>2124601</xdr:rowOff>
    </xdr:to>
    <xdr:pic>
      <xdr:nvPicPr>
        <xdr:cNvPr id="56503" name="Picture 12">
          <a:extLst>
            <a:ext uri="{FF2B5EF4-FFF2-40B4-BE49-F238E27FC236}">
              <a16:creationId xmlns:a16="http://schemas.microsoft.com/office/drawing/2014/main" xmlns="" id="{00000000-0008-0000-0000-0000B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23925" y="37099875"/>
          <a:ext cx="1771650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30</xdr:row>
      <xdr:rowOff>94952</xdr:rowOff>
    </xdr:from>
    <xdr:to>
      <xdr:col>0</xdr:col>
      <xdr:colOff>2687417</xdr:colOff>
      <xdr:row>30</xdr:row>
      <xdr:rowOff>2124191</xdr:rowOff>
    </xdr:to>
    <xdr:pic>
      <xdr:nvPicPr>
        <xdr:cNvPr id="56504" name="Picture 14">
          <a:extLst>
            <a:ext uri="{FF2B5EF4-FFF2-40B4-BE49-F238E27FC236}">
              <a16:creationId xmlns:a16="http://schemas.microsoft.com/office/drawing/2014/main" xmlns="" id="{00000000-0008-0000-0000-0000B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57250" y="39319200"/>
          <a:ext cx="1828800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31</xdr:row>
      <xdr:rowOff>94543</xdr:rowOff>
    </xdr:from>
    <xdr:to>
      <xdr:col>0</xdr:col>
      <xdr:colOff>2601190</xdr:colOff>
      <xdr:row>31</xdr:row>
      <xdr:rowOff>2065387</xdr:rowOff>
    </xdr:to>
    <xdr:pic>
      <xdr:nvPicPr>
        <xdr:cNvPr id="56505" name="Picture 16">
          <a:extLst>
            <a:ext uri="{FF2B5EF4-FFF2-40B4-BE49-F238E27FC236}">
              <a16:creationId xmlns:a16="http://schemas.microsoft.com/office/drawing/2014/main" xmlns="" id="{00000000-0008-0000-0000-0000B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57250" y="41529000"/>
          <a:ext cx="174307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06" name="Picture 18">
          <a:extLst>
            <a:ext uri="{FF2B5EF4-FFF2-40B4-BE49-F238E27FC236}">
              <a16:creationId xmlns:a16="http://schemas.microsoft.com/office/drawing/2014/main" xmlns="" id="{00000000-0008-0000-0000-0000B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32</xdr:row>
      <xdr:rowOff>94543</xdr:rowOff>
    </xdr:from>
    <xdr:to>
      <xdr:col>0</xdr:col>
      <xdr:colOff>2649094</xdr:colOff>
      <xdr:row>32</xdr:row>
      <xdr:rowOff>2073982</xdr:rowOff>
    </xdr:to>
    <xdr:pic>
      <xdr:nvPicPr>
        <xdr:cNvPr id="56507" name="Picture 20">
          <a:extLst>
            <a:ext uri="{FF2B5EF4-FFF2-40B4-BE49-F238E27FC236}">
              <a16:creationId xmlns:a16="http://schemas.microsoft.com/office/drawing/2014/main" xmlns="" id="{00000000-0008-0000-0000-0000B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00" y="43729275"/>
          <a:ext cx="1695450" cy="200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637124</xdr:colOff>
      <xdr:row>33</xdr:row>
      <xdr:rowOff>161888</xdr:rowOff>
    </xdr:from>
    <xdr:to>
      <xdr:col>0</xdr:col>
      <xdr:colOff>2941309</xdr:colOff>
      <xdr:row>33</xdr:row>
      <xdr:rowOff>2035138</xdr:rowOff>
    </xdr:to>
    <xdr:pic>
      <xdr:nvPicPr>
        <xdr:cNvPr id="56508" name="Picture 22">
          <a:extLst>
            <a:ext uri="{FF2B5EF4-FFF2-40B4-BE49-F238E27FC236}">
              <a16:creationId xmlns:a16="http://schemas.microsoft.com/office/drawing/2014/main" xmlns="" id="{00000000-0008-0000-0000-0000B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38175" y="45996225"/>
          <a:ext cx="230505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34</xdr:row>
      <xdr:rowOff>121109</xdr:rowOff>
    </xdr:from>
    <xdr:to>
      <xdr:col>0</xdr:col>
      <xdr:colOff>2883824</xdr:colOff>
      <xdr:row>34</xdr:row>
      <xdr:rowOff>1994359</xdr:rowOff>
    </xdr:to>
    <xdr:pic>
      <xdr:nvPicPr>
        <xdr:cNvPr id="56509" name="Picture 26">
          <a:extLst>
            <a:ext uri="{FF2B5EF4-FFF2-40B4-BE49-F238E27FC236}">
              <a16:creationId xmlns:a16="http://schemas.microsoft.com/office/drawing/2014/main" xmlns="" id="{00000000-0008-0000-0000-0000B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95325" y="48139350"/>
          <a:ext cx="21907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35</xdr:row>
      <xdr:rowOff>191691</xdr:rowOff>
    </xdr:from>
    <xdr:to>
      <xdr:col>0</xdr:col>
      <xdr:colOff>2816758</xdr:colOff>
      <xdr:row>35</xdr:row>
      <xdr:rowOff>2064941</xdr:rowOff>
    </xdr:to>
    <xdr:pic>
      <xdr:nvPicPr>
        <xdr:cNvPr id="56510" name="Picture 28">
          <a:extLst>
            <a:ext uri="{FF2B5EF4-FFF2-40B4-BE49-F238E27FC236}">
              <a16:creationId xmlns:a16="http://schemas.microsoft.com/office/drawing/2014/main" xmlns="" id="{00000000-0008-0000-0000-0000B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95325" y="50272950"/>
          <a:ext cx="2124075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36</xdr:row>
      <xdr:rowOff>99120</xdr:rowOff>
    </xdr:from>
    <xdr:to>
      <xdr:col>0</xdr:col>
      <xdr:colOff>2902986</xdr:colOff>
      <xdr:row>36</xdr:row>
      <xdr:rowOff>2041500</xdr:rowOff>
    </xdr:to>
    <xdr:pic>
      <xdr:nvPicPr>
        <xdr:cNvPr id="56511" name="Picture 30">
          <a:extLst>
            <a:ext uri="{FF2B5EF4-FFF2-40B4-BE49-F238E27FC236}">
              <a16:creationId xmlns:a16="http://schemas.microsoft.com/office/drawing/2014/main" xmlns="" id="{00000000-0008-0000-0000-0000B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95325" y="52311300"/>
          <a:ext cx="2209800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38</xdr:row>
      <xdr:rowOff>100682</xdr:rowOff>
    </xdr:from>
    <xdr:to>
      <xdr:col>0</xdr:col>
      <xdr:colOff>2792806</xdr:colOff>
      <xdr:row>38</xdr:row>
      <xdr:rowOff>2243807</xdr:rowOff>
    </xdr:to>
    <xdr:pic>
      <xdr:nvPicPr>
        <xdr:cNvPr id="56512" name="Picture 36">
          <a:extLst>
            <a:ext uri="{FF2B5EF4-FFF2-40B4-BE49-F238E27FC236}">
              <a16:creationId xmlns:a16="http://schemas.microsoft.com/office/drawing/2014/main" xmlns="" id="{00000000-0008-0000-0000-0000C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857250" y="54435375"/>
          <a:ext cx="193357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39</xdr:row>
      <xdr:rowOff>96999</xdr:rowOff>
    </xdr:from>
    <xdr:to>
      <xdr:col>0</xdr:col>
      <xdr:colOff>2859872</xdr:colOff>
      <xdr:row>39</xdr:row>
      <xdr:rowOff>2126238</xdr:rowOff>
    </xdr:to>
    <xdr:pic>
      <xdr:nvPicPr>
        <xdr:cNvPr id="56513" name="Picture 38">
          <a:extLst>
            <a:ext uri="{FF2B5EF4-FFF2-40B4-BE49-F238E27FC236}">
              <a16:creationId xmlns:a16="http://schemas.microsoft.com/office/drawing/2014/main" xmlns="" id="{00000000-0008-0000-0000-0000C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828675" y="56769000"/>
          <a:ext cx="202882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14" name="Picture 40">
          <a:extLst>
            <a:ext uri="{FF2B5EF4-FFF2-40B4-BE49-F238E27FC236}">
              <a16:creationId xmlns:a16="http://schemas.microsoft.com/office/drawing/2014/main" xmlns="" id="{00000000-0008-0000-0000-0000C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38174</xdr:rowOff>
    </xdr:to>
    <xdr:pic>
      <xdr:nvPicPr>
        <xdr:cNvPr id="56515" name="Picture 42">
          <a:extLst>
            <a:ext uri="{FF2B5EF4-FFF2-40B4-BE49-F238E27FC236}">
              <a16:creationId xmlns:a16="http://schemas.microsoft.com/office/drawing/2014/main" xmlns="" id="{00000000-0008-0000-0000-0000C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110490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972452</xdr:colOff>
      <xdr:row>40</xdr:row>
      <xdr:rowOff>123453</xdr:rowOff>
    </xdr:from>
    <xdr:to>
      <xdr:col>0</xdr:col>
      <xdr:colOff>2764064</xdr:colOff>
      <xdr:row>40</xdr:row>
      <xdr:rowOff>2093404</xdr:rowOff>
    </xdr:to>
    <xdr:pic>
      <xdr:nvPicPr>
        <xdr:cNvPr id="56516" name="Picture 44">
          <a:extLst>
            <a:ext uri="{FF2B5EF4-FFF2-40B4-BE49-F238E27FC236}">
              <a16:creationId xmlns:a16="http://schemas.microsoft.com/office/drawing/2014/main" xmlns="" id="{00000000-0008-0000-0000-0000C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71550" y="59055000"/>
          <a:ext cx="1790700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41</xdr:row>
      <xdr:rowOff>120848</xdr:rowOff>
    </xdr:from>
    <xdr:to>
      <xdr:col>0</xdr:col>
      <xdr:colOff>2859872</xdr:colOff>
      <xdr:row>41</xdr:row>
      <xdr:rowOff>2117626</xdr:rowOff>
    </xdr:to>
    <xdr:pic>
      <xdr:nvPicPr>
        <xdr:cNvPr id="56517" name="Picture 46">
          <a:extLst>
            <a:ext uri="{FF2B5EF4-FFF2-40B4-BE49-F238E27FC236}">
              <a16:creationId xmlns:a16="http://schemas.microsoft.com/office/drawing/2014/main" xmlns="" id="{00000000-0008-0000-0000-0000C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828675" y="61312425"/>
          <a:ext cx="20288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42</xdr:row>
      <xdr:rowOff>116570</xdr:rowOff>
    </xdr:from>
    <xdr:to>
      <xdr:col>0</xdr:col>
      <xdr:colOff>2883824</xdr:colOff>
      <xdr:row>42</xdr:row>
      <xdr:rowOff>2171965</xdr:rowOff>
    </xdr:to>
    <xdr:pic>
      <xdr:nvPicPr>
        <xdr:cNvPr id="56518" name="Picture 48">
          <a:extLst>
            <a:ext uri="{FF2B5EF4-FFF2-40B4-BE49-F238E27FC236}">
              <a16:creationId xmlns:a16="http://schemas.microsoft.com/office/drawing/2014/main" xmlns="" id="{00000000-0008-0000-0000-0000C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828675" y="63512700"/>
          <a:ext cx="2057400" cy="2114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44</xdr:row>
      <xdr:rowOff>92906</xdr:rowOff>
    </xdr:from>
    <xdr:to>
      <xdr:col>0</xdr:col>
      <xdr:colOff>2797597</xdr:colOff>
      <xdr:row>44</xdr:row>
      <xdr:rowOff>2062857</xdr:rowOff>
    </xdr:to>
    <xdr:pic>
      <xdr:nvPicPr>
        <xdr:cNvPr id="56519" name="Picture 2">
          <a:extLst>
            <a:ext uri="{FF2B5EF4-FFF2-40B4-BE49-F238E27FC236}">
              <a16:creationId xmlns:a16="http://schemas.microsoft.com/office/drawing/2014/main" xmlns="" id="{00000000-0008-0000-0000-0000C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95325" y="66846450"/>
          <a:ext cx="210502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45</xdr:row>
      <xdr:rowOff>67866</xdr:rowOff>
    </xdr:from>
    <xdr:to>
      <xdr:col>0</xdr:col>
      <xdr:colOff>2788016</xdr:colOff>
      <xdr:row>45</xdr:row>
      <xdr:rowOff>1995736</xdr:rowOff>
    </xdr:to>
    <xdr:pic>
      <xdr:nvPicPr>
        <xdr:cNvPr id="56520" name="Picture 2">
          <a:extLst>
            <a:ext uri="{FF2B5EF4-FFF2-40B4-BE49-F238E27FC236}">
              <a16:creationId xmlns:a16="http://schemas.microsoft.com/office/drawing/2014/main" xmlns="" id="{00000000-0008-0000-0000-0000C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95325" y="68980050"/>
          <a:ext cx="209550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46</xdr:row>
      <xdr:rowOff>95994</xdr:rowOff>
    </xdr:from>
    <xdr:to>
      <xdr:col>0</xdr:col>
      <xdr:colOff>2668256</xdr:colOff>
      <xdr:row>46</xdr:row>
      <xdr:rowOff>1968128</xdr:rowOff>
    </xdr:to>
    <xdr:pic>
      <xdr:nvPicPr>
        <xdr:cNvPr id="56521" name="Picture 4">
          <a:extLst>
            <a:ext uri="{FF2B5EF4-FFF2-40B4-BE49-F238E27FC236}">
              <a16:creationId xmlns:a16="http://schemas.microsoft.com/office/drawing/2014/main" xmlns="" id="{00000000-0008-0000-0000-0000C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6750" y="71180325"/>
          <a:ext cx="20002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47</xdr:row>
      <xdr:rowOff>99120</xdr:rowOff>
    </xdr:from>
    <xdr:to>
      <xdr:col>0</xdr:col>
      <xdr:colOff>2764064</xdr:colOff>
      <xdr:row>47</xdr:row>
      <xdr:rowOff>2063750</xdr:rowOff>
    </xdr:to>
    <xdr:pic>
      <xdr:nvPicPr>
        <xdr:cNvPr id="56522" name="Picture 10">
          <a:extLst>
            <a:ext uri="{FF2B5EF4-FFF2-40B4-BE49-F238E27FC236}">
              <a16:creationId xmlns:a16="http://schemas.microsoft.com/office/drawing/2014/main" xmlns="" id="{00000000-0008-0000-0000-0000C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2000" y="73228200"/>
          <a:ext cx="200025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48</xdr:row>
      <xdr:rowOff>120848</xdr:rowOff>
    </xdr:from>
    <xdr:to>
      <xdr:col>0</xdr:col>
      <xdr:colOff>2735321</xdr:colOff>
      <xdr:row>48</xdr:row>
      <xdr:rowOff>2150087</xdr:rowOff>
    </xdr:to>
    <xdr:pic>
      <xdr:nvPicPr>
        <xdr:cNvPr id="56523" name="Picture 12">
          <a:extLst>
            <a:ext uri="{FF2B5EF4-FFF2-40B4-BE49-F238E27FC236}">
              <a16:creationId xmlns:a16="http://schemas.microsoft.com/office/drawing/2014/main" xmlns="" id="{00000000-0008-0000-0000-0000C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6750" y="75371325"/>
          <a:ext cx="2066925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49</xdr:row>
      <xdr:rowOff>68759</xdr:rowOff>
    </xdr:from>
    <xdr:to>
      <xdr:col>0</xdr:col>
      <xdr:colOff>2692208</xdr:colOff>
      <xdr:row>49</xdr:row>
      <xdr:rowOff>2097998</xdr:rowOff>
    </xdr:to>
    <xdr:pic>
      <xdr:nvPicPr>
        <xdr:cNvPr id="56524" name="Picture 2">
          <a:extLst>
            <a:ext uri="{FF2B5EF4-FFF2-40B4-BE49-F238E27FC236}">
              <a16:creationId xmlns:a16="http://schemas.microsoft.com/office/drawing/2014/main" xmlns="" id="{00000000-0008-0000-0000-0000C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00075" y="77523975"/>
          <a:ext cx="2095500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50</xdr:row>
      <xdr:rowOff>91678</xdr:rowOff>
    </xdr:from>
    <xdr:to>
      <xdr:col>0</xdr:col>
      <xdr:colOff>2668256</xdr:colOff>
      <xdr:row>50</xdr:row>
      <xdr:rowOff>2035175</xdr:rowOff>
    </xdr:to>
    <xdr:pic>
      <xdr:nvPicPr>
        <xdr:cNvPr id="56525" name="Picture 4">
          <a:extLst>
            <a:ext uri="{FF2B5EF4-FFF2-40B4-BE49-F238E27FC236}">
              <a16:creationId xmlns:a16="http://schemas.microsoft.com/office/drawing/2014/main" xmlns="" id="{00000000-0008-0000-0000-0000C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95325" y="79752825"/>
          <a:ext cx="1971675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51</xdr:row>
      <xdr:rowOff>119807</xdr:rowOff>
    </xdr:from>
    <xdr:to>
      <xdr:col>0</xdr:col>
      <xdr:colOff>2792806</xdr:colOff>
      <xdr:row>51</xdr:row>
      <xdr:rowOff>2107654</xdr:rowOff>
    </xdr:to>
    <xdr:pic>
      <xdr:nvPicPr>
        <xdr:cNvPr id="56526" name="Picture 6">
          <a:extLst>
            <a:ext uri="{FF2B5EF4-FFF2-40B4-BE49-F238E27FC236}">
              <a16:creationId xmlns:a16="http://schemas.microsoft.com/office/drawing/2014/main" xmlns="" id="{00000000-0008-0000-0000-0000C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90575" y="81915000"/>
          <a:ext cx="2000250" cy="201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52</xdr:row>
      <xdr:rowOff>135992</xdr:rowOff>
    </xdr:from>
    <xdr:to>
      <xdr:col>0</xdr:col>
      <xdr:colOff>2859872</xdr:colOff>
      <xdr:row>52</xdr:row>
      <xdr:rowOff>1968128</xdr:rowOff>
    </xdr:to>
    <xdr:pic>
      <xdr:nvPicPr>
        <xdr:cNvPr id="56527" name="Picture 8">
          <a:extLst>
            <a:ext uri="{FF2B5EF4-FFF2-40B4-BE49-F238E27FC236}">
              <a16:creationId xmlns:a16="http://schemas.microsoft.com/office/drawing/2014/main" xmlns="" id="{00000000-0008-0000-0000-0000C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28675" y="84115275"/>
          <a:ext cx="2028825" cy="186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53</xdr:row>
      <xdr:rowOff>93315</xdr:rowOff>
    </xdr:from>
    <xdr:to>
      <xdr:col>0</xdr:col>
      <xdr:colOff>2835920</xdr:colOff>
      <xdr:row>53</xdr:row>
      <xdr:rowOff>1896765</xdr:rowOff>
    </xdr:to>
    <xdr:pic>
      <xdr:nvPicPr>
        <xdr:cNvPr id="56528" name="Picture 10">
          <a:extLst>
            <a:ext uri="{FF2B5EF4-FFF2-40B4-BE49-F238E27FC236}">
              <a16:creationId xmlns:a16="http://schemas.microsoft.com/office/drawing/2014/main" xmlns="" id="{00000000-0008-0000-0000-0000D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90575" y="86125050"/>
          <a:ext cx="2047875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18752</xdr:rowOff>
    </xdr:to>
    <xdr:pic>
      <xdr:nvPicPr>
        <xdr:cNvPr id="56529" name="Picture 12">
          <a:extLst>
            <a:ext uri="{FF2B5EF4-FFF2-40B4-BE49-F238E27FC236}">
              <a16:creationId xmlns:a16="http://schemas.microsoft.com/office/drawing/2014/main" xmlns="" id="{00000000-0008-0000-0000-0000D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110490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18752</xdr:rowOff>
    </xdr:to>
    <xdr:pic>
      <xdr:nvPicPr>
        <xdr:cNvPr id="56530" name="Picture 14">
          <a:extLst>
            <a:ext uri="{FF2B5EF4-FFF2-40B4-BE49-F238E27FC236}">
              <a16:creationId xmlns:a16="http://schemas.microsoft.com/office/drawing/2014/main" xmlns="" id="{00000000-0008-0000-0000-0000D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110490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54</xdr:row>
      <xdr:rowOff>60424</xdr:rowOff>
    </xdr:from>
    <xdr:to>
      <xdr:col>0</xdr:col>
      <xdr:colOff>2831130</xdr:colOff>
      <xdr:row>54</xdr:row>
      <xdr:rowOff>1879166</xdr:rowOff>
    </xdr:to>
    <xdr:pic>
      <xdr:nvPicPr>
        <xdr:cNvPr id="56531" name="Picture 16">
          <a:extLst>
            <a:ext uri="{FF2B5EF4-FFF2-40B4-BE49-F238E27FC236}">
              <a16:creationId xmlns:a16="http://schemas.microsoft.com/office/drawing/2014/main" xmlns="" id="{00000000-0008-0000-0000-0000D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28675" y="88077675"/>
          <a:ext cx="200025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55</xdr:row>
      <xdr:rowOff>65782</xdr:rowOff>
    </xdr:from>
    <xdr:to>
      <xdr:col>0</xdr:col>
      <xdr:colOff>2883824</xdr:colOff>
      <xdr:row>55</xdr:row>
      <xdr:rowOff>1982825</xdr:rowOff>
    </xdr:to>
    <xdr:pic>
      <xdr:nvPicPr>
        <xdr:cNvPr id="56532" name="Picture 18">
          <a:extLst>
            <a:ext uri="{FF2B5EF4-FFF2-40B4-BE49-F238E27FC236}">
              <a16:creationId xmlns:a16="http://schemas.microsoft.com/office/drawing/2014/main" xmlns="" id="{00000000-0008-0000-0000-0000D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28675" y="90020775"/>
          <a:ext cx="2057400" cy="195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56</xdr:row>
      <xdr:rowOff>60424</xdr:rowOff>
    </xdr:from>
    <xdr:to>
      <xdr:col>0</xdr:col>
      <xdr:colOff>2922147</xdr:colOff>
      <xdr:row>56</xdr:row>
      <xdr:rowOff>2083098</xdr:rowOff>
    </xdr:to>
    <xdr:pic>
      <xdr:nvPicPr>
        <xdr:cNvPr id="56533" name="Picture 22">
          <a:extLst>
            <a:ext uri="{FF2B5EF4-FFF2-40B4-BE49-F238E27FC236}">
              <a16:creationId xmlns:a16="http://schemas.microsoft.com/office/drawing/2014/main" xmlns="" id="{00000000-0008-0000-0000-0000D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62000" y="92116275"/>
          <a:ext cx="21621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57</xdr:row>
      <xdr:rowOff>94543</xdr:rowOff>
    </xdr:from>
    <xdr:to>
      <xdr:col>0</xdr:col>
      <xdr:colOff>2922147</xdr:colOff>
      <xdr:row>57</xdr:row>
      <xdr:rowOff>2123782</xdr:rowOff>
    </xdr:to>
    <xdr:pic>
      <xdr:nvPicPr>
        <xdr:cNvPr id="56534" name="Picture 24">
          <a:extLst>
            <a:ext uri="{FF2B5EF4-FFF2-40B4-BE49-F238E27FC236}">
              <a16:creationId xmlns:a16="http://schemas.microsoft.com/office/drawing/2014/main" xmlns="" id="{00000000-0008-0000-0000-0000D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57250" y="94364175"/>
          <a:ext cx="2066925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58</xdr:row>
      <xdr:rowOff>124458</xdr:rowOff>
    </xdr:from>
    <xdr:to>
      <xdr:col>0</xdr:col>
      <xdr:colOff>2926938</xdr:colOff>
      <xdr:row>58</xdr:row>
      <xdr:rowOff>1997708</xdr:rowOff>
    </xdr:to>
    <xdr:pic>
      <xdr:nvPicPr>
        <xdr:cNvPr id="56535" name="Picture 26">
          <a:extLst>
            <a:ext uri="{FF2B5EF4-FFF2-40B4-BE49-F238E27FC236}">
              <a16:creationId xmlns:a16="http://schemas.microsoft.com/office/drawing/2014/main" xmlns="" id="{00000000-0008-0000-0000-0000D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85825" y="96593025"/>
          <a:ext cx="20383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59</xdr:row>
      <xdr:rowOff>138336</xdr:rowOff>
    </xdr:from>
    <xdr:to>
      <xdr:col>0</xdr:col>
      <xdr:colOff>2883824</xdr:colOff>
      <xdr:row>59</xdr:row>
      <xdr:rowOff>2660476</xdr:rowOff>
    </xdr:to>
    <xdr:pic>
      <xdr:nvPicPr>
        <xdr:cNvPr id="56536" name="Picture 30">
          <a:extLst>
            <a:ext uri="{FF2B5EF4-FFF2-40B4-BE49-F238E27FC236}">
              <a16:creationId xmlns:a16="http://schemas.microsoft.com/office/drawing/2014/main" xmlns="" id="{00000000-0008-0000-0000-0000D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828675" y="98736150"/>
          <a:ext cx="2057400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60</xdr:row>
      <xdr:rowOff>91418</xdr:rowOff>
    </xdr:from>
    <xdr:to>
      <xdr:col>0</xdr:col>
      <xdr:colOff>2917357</xdr:colOff>
      <xdr:row>60</xdr:row>
      <xdr:rowOff>2534788</xdr:rowOff>
    </xdr:to>
    <xdr:pic>
      <xdr:nvPicPr>
        <xdr:cNvPr id="56537" name="Picture 32">
          <a:extLst>
            <a:ext uri="{FF2B5EF4-FFF2-40B4-BE49-F238E27FC236}">
              <a16:creationId xmlns:a16="http://schemas.microsoft.com/office/drawing/2014/main" xmlns="" id="{00000000-0008-0000-0000-0000D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19175" y="101412675"/>
          <a:ext cx="1895475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61</xdr:row>
      <xdr:rowOff>93725</xdr:rowOff>
    </xdr:from>
    <xdr:to>
      <xdr:col>0</xdr:col>
      <xdr:colOff>2668256</xdr:colOff>
      <xdr:row>61</xdr:row>
      <xdr:rowOff>2089832</xdr:rowOff>
    </xdr:to>
    <xdr:pic>
      <xdr:nvPicPr>
        <xdr:cNvPr id="56538" name="Picture 44">
          <a:extLst>
            <a:ext uri="{FF2B5EF4-FFF2-40B4-BE49-F238E27FC236}">
              <a16:creationId xmlns:a16="http://schemas.microsoft.com/office/drawing/2014/main" xmlns="" id="{00000000-0008-0000-0000-0000D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90575" y="104013000"/>
          <a:ext cx="18764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63</xdr:row>
      <xdr:rowOff>66973</xdr:rowOff>
    </xdr:from>
    <xdr:to>
      <xdr:col>0</xdr:col>
      <xdr:colOff>2764064</xdr:colOff>
      <xdr:row>63</xdr:row>
      <xdr:rowOff>2096212</xdr:rowOff>
    </xdr:to>
    <xdr:pic>
      <xdr:nvPicPr>
        <xdr:cNvPr id="56539" name="Picture 40">
          <a:extLst>
            <a:ext uri="{FF2B5EF4-FFF2-40B4-BE49-F238E27FC236}">
              <a16:creationId xmlns:a16="http://schemas.microsoft.com/office/drawing/2014/main" xmlns="" id="{00000000-0008-0000-0000-0000D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828675" y="108365925"/>
          <a:ext cx="1933575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64</xdr:row>
      <xdr:rowOff>120328</xdr:rowOff>
    </xdr:from>
    <xdr:to>
      <xdr:col>0</xdr:col>
      <xdr:colOff>2764064</xdr:colOff>
      <xdr:row>64</xdr:row>
      <xdr:rowOff>2116956</xdr:rowOff>
    </xdr:to>
    <xdr:pic>
      <xdr:nvPicPr>
        <xdr:cNvPr id="56540" name="Picture 44">
          <a:extLst>
            <a:ext uri="{FF2B5EF4-FFF2-40B4-BE49-F238E27FC236}">
              <a16:creationId xmlns:a16="http://schemas.microsoft.com/office/drawing/2014/main" xmlns="" id="{00000000-0008-0000-0000-0000DC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85825" y="110566200"/>
          <a:ext cx="187642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761674</xdr:colOff>
      <xdr:row>62</xdr:row>
      <xdr:rowOff>137517</xdr:rowOff>
    </xdr:from>
    <xdr:to>
      <xdr:col>0</xdr:col>
      <xdr:colOff>2639513</xdr:colOff>
      <xdr:row>62</xdr:row>
      <xdr:rowOff>2073982</xdr:rowOff>
    </xdr:to>
    <xdr:pic>
      <xdr:nvPicPr>
        <xdr:cNvPr id="56541" name="Picture 4">
          <a:extLst>
            <a:ext uri="{FF2B5EF4-FFF2-40B4-BE49-F238E27FC236}">
              <a16:creationId xmlns:a16="http://schemas.microsoft.com/office/drawing/2014/main" xmlns="" id="{00000000-0008-0000-0000-0000DD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62000" y="106232325"/>
          <a:ext cx="1876425" cy="197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541316</xdr:colOff>
      <xdr:row>65</xdr:row>
      <xdr:rowOff>86358</xdr:rowOff>
    </xdr:from>
    <xdr:to>
      <xdr:col>0</xdr:col>
      <xdr:colOff>3075440</xdr:colOff>
      <xdr:row>65</xdr:row>
      <xdr:rowOff>1875966</xdr:rowOff>
    </xdr:to>
    <xdr:pic>
      <xdr:nvPicPr>
        <xdr:cNvPr id="56542" name="Picture 6">
          <a:extLst>
            <a:ext uri="{FF2B5EF4-FFF2-40B4-BE49-F238E27FC236}">
              <a16:creationId xmlns:a16="http://schemas.microsoft.com/office/drawing/2014/main" xmlns="" id="{00000000-0008-0000-0000-0000D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42925" y="112728375"/>
          <a:ext cx="253365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66</xdr:row>
      <xdr:rowOff>159990</xdr:rowOff>
    </xdr:from>
    <xdr:to>
      <xdr:col>0</xdr:col>
      <xdr:colOff>3257476</xdr:colOff>
      <xdr:row>66</xdr:row>
      <xdr:rowOff>1842740</xdr:rowOff>
    </xdr:to>
    <xdr:pic>
      <xdr:nvPicPr>
        <xdr:cNvPr id="56543" name="Picture 8">
          <a:extLst>
            <a:ext uri="{FF2B5EF4-FFF2-40B4-BE49-F238E27FC236}">
              <a16:creationId xmlns:a16="http://schemas.microsoft.com/office/drawing/2014/main" xmlns="" id="{00000000-0008-0000-0000-0000D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00075" y="114814350"/>
          <a:ext cx="2657475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68</xdr:row>
      <xdr:rowOff>126206</xdr:rowOff>
    </xdr:from>
    <xdr:to>
      <xdr:col>0</xdr:col>
      <xdr:colOff>3688612</xdr:colOff>
      <xdr:row>68</xdr:row>
      <xdr:rowOff>1940223</xdr:rowOff>
    </xdr:to>
    <xdr:pic>
      <xdr:nvPicPr>
        <xdr:cNvPr id="56544" name="Picture 14">
          <a:extLst>
            <a:ext uri="{FF2B5EF4-FFF2-40B4-BE49-F238E27FC236}">
              <a16:creationId xmlns:a16="http://schemas.microsoft.com/office/drawing/2014/main" xmlns="" id="{00000000-0008-0000-0000-0000E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57175" y="116824125"/>
          <a:ext cx="342900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287424</xdr:colOff>
      <xdr:row>69</xdr:row>
      <xdr:rowOff>165646</xdr:rowOff>
    </xdr:from>
    <xdr:to>
      <xdr:col>0</xdr:col>
      <xdr:colOff>3554481</xdr:colOff>
      <xdr:row>69</xdr:row>
      <xdr:rowOff>1848396</xdr:rowOff>
    </xdr:to>
    <xdr:pic>
      <xdr:nvPicPr>
        <xdr:cNvPr id="56545" name="Picture 16">
          <a:extLst>
            <a:ext uri="{FF2B5EF4-FFF2-40B4-BE49-F238E27FC236}">
              <a16:creationId xmlns:a16="http://schemas.microsoft.com/office/drawing/2014/main" xmlns="" id="{00000000-0008-0000-0000-0000E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85750" y="118881525"/>
          <a:ext cx="3267075" cy="173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71</xdr:row>
      <xdr:rowOff>92906</xdr:rowOff>
    </xdr:from>
    <xdr:to>
      <xdr:col>0</xdr:col>
      <xdr:colOff>2764064</xdr:colOff>
      <xdr:row>71</xdr:row>
      <xdr:rowOff>2088195</xdr:rowOff>
    </xdr:to>
    <xdr:pic>
      <xdr:nvPicPr>
        <xdr:cNvPr id="56546" name="Picture 29">
          <a:extLst>
            <a:ext uri="{FF2B5EF4-FFF2-40B4-BE49-F238E27FC236}">
              <a16:creationId xmlns:a16="http://schemas.microsoft.com/office/drawing/2014/main" xmlns="" id="{00000000-0008-0000-0000-0000E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90575" y="121920000"/>
          <a:ext cx="197167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47" name="Picture 33">
          <a:extLst>
            <a:ext uri="{FF2B5EF4-FFF2-40B4-BE49-F238E27FC236}">
              <a16:creationId xmlns:a16="http://schemas.microsoft.com/office/drawing/2014/main" xmlns="" id="{00000000-0008-0000-0000-0000E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48" name="Picture 35">
          <a:extLst>
            <a:ext uri="{FF2B5EF4-FFF2-40B4-BE49-F238E27FC236}">
              <a16:creationId xmlns:a16="http://schemas.microsoft.com/office/drawing/2014/main" xmlns="" id="{00000000-0008-0000-0000-0000E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72</xdr:row>
      <xdr:rowOff>121369</xdr:rowOff>
    </xdr:from>
    <xdr:to>
      <xdr:col>0</xdr:col>
      <xdr:colOff>2831130</xdr:colOff>
      <xdr:row>72</xdr:row>
      <xdr:rowOff>2118221</xdr:rowOff>
    </xdr:to>
    <xdr:pic>
      <xdr:nvPicPr>
        <xdr:cNvPr id="56549" name="Picture 41">
          <a:extLst>
            <a:ext uri="{FF2B5EF4-FFF2-40B4-BE49-F238E27FC236}">
              <a16:creationId xmlns:a16="http://schemas.microsoft.com/office/drawing/2014/main" xmlns="" id="{00000000-0008-0000-0000-0000E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828675" y="124110750"/>
          <a:ext cx="2000250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73</xdr:row>
      <xdr:rowOff>92497</xdr:rowOff>
    </xdr:from>
    <xdr:to>
      <xdr:col>0</xdr:col>
      <xdr:colOff>2792806</xdr:colOff>
      <xdr:row>73</xdr:row>
      <xdr:rowOff>2095674</xdr:rowOff>
    </xdr:to>
    <xdr:pic>
      <xdr:nvPicPr>
        <xdr:cNvPr id="56550" name="Picture 47">
          <a:extLst>
            <a:ext uri="{FF2B5EF4-FFF2-40B4-BE49-F238E27FC236}">
              <a16:creationId xmlns:a16="http://schemas.microsoft.com/office/drawing/2014/main" xmlns="" id="{00000000-0008-0000-0000-0000E6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828675" y="126301500"/>
          <a:ext cx="1962150" cy="2038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924548</xdr:colOff>
      <xdr:row>74</xdr:row>
      <xdr:rowOff>81855</xdr:rowOff>
    </xdr:from>
    <xdr:to>
      <xdr:col>0</xdr:col>
      <xdr:colOff>2926938</xdr:colOff>
      <xdr:row>74</xdr:row>
      <xdr:rowOff>1939230</xdr:rowOff>
    </xdr:to>
    <xdr:pic>
      <xdr:nvPicPr>
        <xdr:cNvPr id="56551" name="Picture 49">
          <a:extLst>
            <a:ext uri="{FF2B5EF4-FFF2-40B4-BE49-F238E27FC236}">
              <a16:creationId xmlns:a16="http://schemas.microsoft.com/office/drawing/2014/main" xmlns="" id="{00000000-0008-0000-0000-0000E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23925" y="128444625"/>
          <a:ext cx="2000250" cy="190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52" name="Picture 51">
          <a:extLst>
            <a:ext uri="{FF2B5EF4-FFF2-40B4-BE49-F238E27FC236}">
              <a16:creationId xmlns:a16="http://schemas.microsoft.com/office/drawing/2014/main" xmlns="" id="{00000000-0008-0000-0000-0000E8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47551</xdr:rowOff>
    </xdr:to>
    <xdr:pic>
      <xdr:nvPicPr>
        <xdr:cNvPr id="56553" name="Picture 53">
          <a:extLst>
            <a:ext uri="{FF2B5EF4-FFF2-40B4-BE49-F238E27FC236}">
              <a16:creationId xmlns:a16="http://schemas.microsoft.com/office/drawing/2014/main" xmlns="" id="{00000000-0008-0000-0000-0000E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1114425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637124</xdr:colOff>
      <xdr:row>75</xdr:row>
      <xdr:rowOff>163302</xdr:rowOff>
    </xdr:from>
    <xdr:to>
      <xdr:col>0</xdr:col>
      <xdr:colOff>3123344</xdr:colOff>
      <xdr:row>75</xdr:row>
      <xdr:rowOff>1846052</xdr:rowOff>
    </xdr:to>
    <xdr:pic>
      <xdr:nvPicPr>
        <xdr:cNvPr id="56554" name="Picture 55">
          <a:extLst>
            <a:ext uri="{FF2B5EF4-FFF2-40B4-BE49-F238E27FC236}">
              <a16:creationId xmlns:a16="http://schemas.microsoft.com/office/drawing/2014/main" xmlns="" id="{00000000-0008-0000-0000-0000EA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38175" y="130616325"/>
          <a:ext cx="2486025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76</xdr:row>
      <xdr:rowOff>93762</xdr:rowOff>
    </xdr:from>
    <xdr:to>
      <xdr:col>0</xdr:col>
      <xdr:colOff>3338912</xdr:colOff>
      <xdr:row>76</xdr:row>
      <xdr:rowOff>1776512</xdr:rowOff>
    </xdr:to>
    <xdr:pic>
      <xdr:nvPicPr>
        <xdr:cNvPr id="56555" name="Picture 57">
          <a:extLst>
            <a:ext uri="{FF2B5EF4-FFF2-40B4-BE49-F238E27FC236}">
              <a16:creationId xmlns:a16="http://schemas.microsoft.com/office/drawing/2014/main" xmlns="" id="{00000000-0008-0000-0000-0000E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47675" y="132540375"/>
          <a:ext cx="2895600" cy="174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28798</xdr:rowOff>
    </xdr:to>
    <xdr:pic>
      <xdr:nvPicPr>
        <xdr:cNvPr id="56558" name="Picture 31">
          <a:extLst>
            <a:ext uri="{FF2B5EF4-FFF2-40B4-BE49-F238E27FC236}">
              <a16:creationId xmlns:a16="http://schemas.microsoft.com/office/drawing/2014/main" xmlns="" id="{00000000-0008-0000-0000-0000E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111442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1116164</xdr:colOff>
      <xdr:row>1</xdr:row>
      <xdr:rowOff>28798</xdr:rowOff>
    </xdr:to>
    <xdr:pic>
      <xdr:nvPicPr>
        <xdr:cNvPr id="56559" name="Picture 37">
          <a:extLst>
            <a:ext uri="{FF2B5EF4-FFF2-40B4-BE49-F238E27FC236}">
              <a16:creationId xmlns:a16="http://schemas.microsoft.com/office/drawing/2014/main" xmlns="" id="{00000000-0008-0000-0000-0000E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111442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0" name="Picture 47">
          <a:extLst>
            <a:ext uri="{FF2B5EF4-FFF2-40B4-BE49-F238E27FC236}">
              <a16:creationId xmlns:a16="http://schemas.microsoft.com/office/drawing/2014/main" xmlns="" id="{00000000-0008-0000-0000-0000F0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1" name="Picture 53">
          <a:extLst>
            <a:ext uri="{FF2B5EF4-FFF2-40B4-BE49-F238E27FC236}">
              <a16:creationId xmlns:a16="http://schemas.microsoft.com/office/drawing/2014/main" xmlns="" id="{00000000-0008-0000-0000-0000F1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1144907</xdr:colOff>
      <xdr:row>1</xdr:row>
      <xdr:rowOff>28798</xdr:rowOff>
    </xdr:to>
    <xdr:pic>
      <xdr:nvPicPr>
        <xdr:cNvPr id="56562" name="Picture 57">
          <a:extLst>
            <a:ext uri="{FF2B5EF4-FFF2-40B4-BE49-F238E27FC236}">
              <a16:creationId xmlns:a16="http://schemas.microsoft.com/office/drawing/2014/main" xmlns="" id="{00000000-0008-0000-0000-0000F2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11430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924548</xdr:colOff>
      <xdr:row>133</xdr:row>
      <xdr:rowOff>69652</xdr:rowOff>
    </xdr:from>
    <xdr:to>
      <xdr:col>0</xdr:col>
      <xdr:colOff>2764064</xdr:colOff>
      <xdr:row>133</xdr:row>
      <xdr:rowOff>2092623</xdr:rowOff>
    </xdr:to>
    <xdr:pic>
      <xdr:nvPicPr>
        <xdr:cNvPr id="56563" name="Picture 59">
          <a:extLst>
            <a:ext uri="{FF2B5EF4-FFF2-40B4-BE49-F238E27FC236}">
              <a16:creationId xmlns:a16="http://schemas.microsoft.com/office/drawing/2014/main" xmlns="" id="{00000000-0008-0000-0000-0000F3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23925" y="349481775"/>
          <a:ext cx="183832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982033</xdr:colOff>
      <xdr:row>134</xdr:row>
      <xdr:rowOff>158055</xdr:rowOff>
    </xdr:from>
    <xdr:to>
      <xdr:col>0</xdr:col>
      <xdr:colOff>2764064</xdr:colOff>
      <xdr:row>134</xdr:row>
      <xdr:rowOff>2128341</xdr:rowOff>
    </xdr:to>
    <xdr:pic>
      <xdr:nvPicPr>
        <xdr:cNvPr id="56564" name="Picture 63">
          <a:extLst>
            <a:ext uri="{FF2B5EF4-FFF2-40B4-BE49-F238E27FC236}">
              <a16:creationId xmlns:a16="http://schemas.microsoft.com/office/drawing/2014/main" xmlns="" id="{00000000-0008-0000-0000-0000F4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81075" y="351805875"/>
          <a:ext cx="1781175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65" name="Picture 65">
          <a:extLst>
            <a:ext uri="{FF2B5EF4-FFF2-40B4-BE49-F238E27FC236}">
              <a16:creationId xmlns:a16="http://schemas.microsoft.com/office/drawing/2014/main" xmlns="" id="{00000000-0008-0000-0000-0000F5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135</xdr:row>
      <xdr:rowOff>164455</xdr:rowOff>
    </xdr:from>
    <xdr:to>
      <xdr:col>0</xdr:col>
      <xdr:colOff>2696998</xdr:colOff>
      <xdr:row>135</xdr:row>
      <xdr:rowOff>2015716</xdr:rowOff>
    </xdr:to>
    <xdr:pic>
      <xdr:nvPicPr>
        <xdr:cNvPr id="56567" name="Picture 69">
          <a:extLst>
            <a:ext uri="{FF2B5EF4-FFF2-40B4-BE49-F238E27FC236}">
              <a16:creationId xmlns:a16="http://schemas.microsoft.com/office/drawing/2014/main" xmlns="" id="{00000000-0008-0000-0000-0000F7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857250" y="356301675"/>
          <a:ext cx="1838325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69" name="Picture 79">
          <a:extLst>
            <a:ext uri="{FF2B5EF4-FFF2-40B4-BE49-F238E27FC236}">
              <a16:creationId xmlns:a16="http://schemas.microsoft.com/office/drawing/2014/main" xmlns="" id="{00000000-0008-0000-0000-0000F9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1135326</xdr:colOff>
      <xdr:row>1</xdr:row>
      <xdr:rowOff>28798</xdr:rowOff>
    </xdr:to>
    <xdr:pic>
      <xdr:nvPicPr>
        <xdr:cNvPr id="56571" name="Picture 89">
          <a:extLst>
            <a:ext uri="{FF2B5EF4-FFF2-40B4-BE49-F238E27FC236}">
              <a16:creationId xmlns:a16="http://schemas.microsoft.com/office/drawing/2014/main" xmlns="" id="{00000000-0008-0000-0000-0000FB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11334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138</xdr:row>
      <xdr:rowOff>132755</xdr:rowOff>
    </xdr:from>
    <xdr:to>
      <xdr:col>0</xdr:col>
      <xdr:colOff>3650289</xdr:colOff>
      <xdr:row>138</xdr:row>
      <xdr:rowOff>1967867</xdr:rowOff>
    </xdr:to>
    <xdr:pic>
      <xdr:nvPicPr>
        <xdr:cNvPr id="56574" name="Picture 35">
          <a:extLst>
            <a:ext uri="{FF2B5EF4-FFF2-40B4-BE49-F238E27FC236}">
              <a16:creationId xmlns:a16="http://schemas.microsoft.com/office/drawing/2014/main" xmlns="" id="{00000000-0008-0000-0000-0000FE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47750" y="369731925"/>
          <a:ext cx="2600325" cy="186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139</xdr:row>
      <xdr:rowOff>134094</xdr:rowOff>
    </xdr:from>
    <xdr:to>
      <xdr:col>0</xdr:col>
      <xdr:colOff>3554481</xdr:colOff>
      <xdr:row>139</xdr:row>
      <xdr:rowOff>1968500</xdr:rowOff>
    </xdr:to>
    <xdr:pic>
      <xdr:nvPicPr>
        <xdr:cNvPr id="56575" name="Picture 37">
          <a:extLst>
            <a:ext uri="{FF2B5EF4-FFF2-40B4-BE49-F238E27FC236}">
              <a16:creationId xmlns:a16="http://schemas.microsoft.com/office/drawing/2014/main" xmlns="" id="{00000000-0008-0000-0000-0000FFD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71575" y="371856000"/>
          <a:ext cx="2381250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1264667</xdr:colOff>
      <xdr:row>140</xdr:row>
      <xdr:rowOff>124420</xdr:rowOff>
    </xdr:from>
    <xdr:to>
      <xdr:col>0</xdr:col>
      <xdr:colOff>3511367</xdr:colOff>
      <xdr:row>140</xdr:row>
      <xdr:rowOff>1943422</xdr:rowOff>
    </xdr:to>
    <xdr:pic>
      <xdr:nvPicPr>
        <xdr:cNvPr id="56576" name="Picture 41">
          <a:extLst>
            <a:ext uri="{FF2B5EF4-FFF2-40B4-BE49-F238E27FC236}">
              <a16:creationId xmlns:a16="http://schemas.microsoft.com/office/drawing/2014/main" xmlns="" id="{00000000-0008-0000-0000-00000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66825" y="373865775"/>
          <a:ext cx="224790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141</xdr:row>
      <xdr:rowOff>189979</xdr:rowOff>
    </xdr:from>
    <xdr:to>
      <xdr:col>0</xdr:col>
      <xdr:colOff>3449092</xdr:colOff>
      <xdr:row>141</xdr:row>
      <xdr:rowOff>2033240</xdr:rowOff>
    </xdr:to>
    <xdr:pic>
      <xdr:nvPicPr>
        <xdr:cNvPr id="56577" name="Picture 43">
          <a:extLst>
            <a:ext uri="{FF2B5EF4-FFF2-40B4-BE49-F238E27FC236}">
              <a16:creationId xmlns:a16="http://schemas.microsoft.com/office/drawing/2014/main" xmlns="" id="{00000000-0008-0000-0000-00000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143000" y="375923175"/>
          <a:ext cx="2305050" cy="187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142</xdr:row>
      <xdr:rowOff>102543</xdr:rowOff>
    </xdr:from>
    <xdr:to>
      <xdr:col>0</xdr:col>
      <xdr:colOff>3592804</xdr:colOff>
      <xdr:row>142</xdr:row>
      <xdr:rowOff>1841891</xdr:rowOff>
    </xdr:to>
    <xdr:pic>
      <xdr:nvPicPr>
        <xdr:cNvPr id="56578" name="Picture 45">
          <a:extLst>
            <a:ext uri="{FF2B5EF4-FFF2-40B4-BE49-F238E27FC236}">
              <a16:creationId xmlns:a16="http://schemas.microsoft.com/office/drawing/2014/main" xmlns="" id="{00000000-0008-0000-0000-00000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09675" y="377952000"/>
          <a:ext cx="2381250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144</xdr:row>
      <xdr:rowOff>125574</xdr:rowOff>
    </xdr:from>
    <xdr:to>
      <xdr:col>0</xdr:col>
      <xdr:colOff>3458673</xdr:colOff>
      <xdr:row>144</xdr:row>
      <xdr:rowOff>2036031</xdr:rowOff>
    </xdr:to>
    <xdr:pic>
      <xdr:nvPicPr>
        <xdr:cNvPr id="56579" name="Picture 59">
          <a:extLst>
            <a:ext uri="{FF2B5EF4-FFF2-40B4-BE49-F238E27FC236}">
              <a16:creationId xmlns:a16="http://schemas.microsoft.com/office/drawing/2014/main" xmlns="" id="{00000000-0008-0000-0000-00000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09675" y="380847600"/>
          <a:ext cx="2247900" cy="194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145</xdr:row>
      <xdr:rowOff>192546</xdr:rowOff>
    </xdr:from>
    <xdr:to>
      <xdr:col>0</xdr:col>
      <xdr:colOff>3492205</xdr:colOff>
      <xdr:row>145</xdr:row>
      <xdr:rowOff>2065796</xdr:rowOff>
    </xdr:to>
    <xdr:pic>
      <xdr:nvPicPr>
        <xdr:cNvPr id="56580" name="Picture 65">
          <a:extLst>
            <a:ext uri="{FF2B5EF4-FFF2-40B4-BE49-F238E27FC236}">
              <a16:creationId xmlns:a16="http://schemas.microsoft.com/office/drawing/2014/main" xmlns="" id="{00000000-0008-0000-0000-00000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38250" y="383057400"/>
          <a:ext cx="2257425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1360475</xdr:colOff>
      <xdr:row>146</xdr:row>
      <xdr:rowOff>64591</xdr:rowOff>
    </xdr:from>
    <xdr:to>
      <xdr:col>0</xdr:col>
      <xdr:colOff>3568852</xdr:colOff>
      <xdr:row>146</xdr:row>
      <xdr:rowOff>1937841</xdr:rowOff>
    </xdr:to>
    <xdr:pic>
      <xdr:nvPicPr>
        <xdr:cNvPr id="56581" name="Picture 67">
          <a:extLst>
            <a:ext uri="{FF2B5EF4-FFF2-40B4-BE49-F238E27FC236}">
              <a16:creationId xmlns:a16="http://schemas.microsoft.com/office/drawing/2014/main" xmlns="" id="{00000000-0008-0000-0000-00000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362075" y="385076700"/>
          <a:ext cx="2209800" cy="193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1379637</xdr:colOff>
      <xdr:row>147</xdr:row>
      <xdr:rowOff>141684</xdr:rowOff>
    </xdr:from>
    <xdr:to>
      <xdr:col>0</xdr:col>
      <xdr:colOff>3616756</xdr:colOff>
      <xdr:row>147</xdr:row>
      <xdr:rowOff>2014934</xdr:rowOff>
    </xdr:to>
    <xdr:pic>
      <xdr:nvPicPr>
        <xdr:cNvPr id="56582" name="Picture 71">
          <a:extLst>
            <a:ext uri="{FF2B5EF4-FFF2-40B4-BE49-F238E27FC236}">
              <a16:creationId xmlns:a16="http://schemas.microsoft.com/office/drawing/2014/main" xmlns="" id="{00000000-0008-0000-0000-00000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381125" y="387219825"/>
          <a:ext cx="2238375" cy="192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148</xdr:row>
      <xdr:rowOff>94952</xdr:rowOff>
    </xdr:from>
    <xdr:to>
      <xdr:col>0</xdr:col>
      <xdr:colOff>3453882</xdr:colOff>
      <xdr:row>148</xdr:row>
      <xdr:rowOff>2143522</xdr:rowOff>
    </xdr:to>
    <xdr:pic>
      <xdr:nvPicPr>
        <xdr:cNvPr id="56584" name="Picture 81">
          <a:extLst>
            <a:ext uri="{FF2B5EF4-FFF2-40B4-BE49-F238E27FC236}">
              <a16:creationId xmlns:a16="http://schemas.microsoft.com/office/drawing/2014/main" xmlns="" id="{00000000-0008-0000-0000-00000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304925" y="391467975"/>
          <a:ext cx="2152650" cy="207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151</xdr:row>
      <xdr:rowOff>92087</xdr:rowOff>
    </xdr:from>
    <xdr:to>
      <xdr:col>0</xdr:col>
      <xdr:colOff>3688612</xdr:colOff>
      <xdr:row>151</xdr:row>
      <xdr:rowOff>2495538</xdr:rowOff>
    </xdr:to>
    <xdr:pic>
      <xdr:nvPicPr>
        <xdr:cNvPr id="56586" name="Picture 27">
          <a:extLst>
            <a:ext uri="{FF2B5EF4-FFF2-40B4-BE49-F238E27FC236}">
              <a16:creationId xmlns:a16="http://schemas.microsoft.com/office/drawing/2014/main" xmlns="" id="{00000000-0008-0000-0000-00000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209675" y="399373725"/>
          <a:ext cx="2476500" cy="2438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1106584</xdr:colOff>
      <xdr:row>1</xdr:row>
      <xdr:rowOff>28798</xdr:rowOff>
    </xdr:to>
    <xdr:pic>
      <xdr:nvPicPr>
        <xdr:cNvPr id="56587" name="Picture 29">
          <a:extLst>
            <a:ext uri="{FF2B5EF4-FFF2-40B4-BE49-F238E27FC236}">
              <a16:creationId xmlns:a16="http://schemas.microsoft.com/office/drawing/2014/main" xmlns="" id="{00000000-0008-0000-0000-00000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1104900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150</xdr:row>
      <xdr:rowOff>96775</xdr:rowOff>
    </xdr:from>
    <xdr:to>
      <xdr:col>0</xdr:col>
      <xdr:colOff>3779630</xdr:colOff>
      <xdr:row>150</xdr:row>
      <xdr:rowOff>2688717</xdr:rowOff>
    </xdr:to>
    <xdr:pic>
      <xdr:nvPicPr>
        <xdr:cNvPr id="56588" name="Picture 31">
          <a:extLst>
            <a:ext uri="{FF2B5EF4-FFF2-40B4-BE49-F238E27FC236}">
              <a16:creationId xmlns:a16="http://schemas.microsoft.com/office/drawing/2014/main" xmlns="" id="{00000000-0008-0000-0000-00000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304925" y="396621000"/>
          <a:ext cx="247650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1552091</xdr:colOff>
      <xdr:row>154</xdr:row>
      <xdr:rowOff>163302</xdr:rowOff>
    </xdr:from>
    <xdr:to>
      <xdr:col>0</xdr:col>
      <xdr:colOff>3238314</xdr:colOff>
      <xdr:row>154</xdr:row>
      <xdr:rowOff>1881212</xdr:rowOff>
    </xdr:to>
    <xdr:pic>
      <xdr:nvPicPr>
        <xdr:cNvPr id="56589" name="Picture 45">
          <a:extLst>
            <a:ext uri="{FF2B5EF4-FFF2-40B4-BE49-F238E27FC236}">
              <a16:creationId xmlns:a16="http://schemas.microsoft.com/office/drawing/2014/main" xmlns="" id="{00000000-0008-0000-0000-00000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552575" y="403840950"/>
          <a:ext cx="1685925" cy="175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1456283</xdr:colOff>
      <xdr:row>155</xdr:row>
      <xdr:rowOff>92869</xdr:rowOff>
    </xdr:from>
    <xdr:to>
      <xdr:col>0</xdr:col>
      <xdr:colOff>3372445</xdr:colOff>
      <xdr:row>155</xdr:row>
      <xdr:rowOff>1832217</xdr:rowOff>
    </xdr:to>
    <xdr:pic>
      <xdr:nvPicPr>
        <xdr:cNvPr id="56590" name="Picture 55">
          <a:extLst>
            <a:ext uri="{FF2B5EF4-FFF2-40B4-BE49-F238E27FC236}">
              <a16:creationId xmlns:a16="http://schemas.microsoft.com/office/drawing/2014/main" xmlns="" id="{00000000-0008-0000-0000-00000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457325" y="405765000"/>
          <a:ext cx="1914525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156</xdr:row>
      <xdr:rowOff>187523</xdr:rowOff>
    </xdr:from>
    <xdr:to>
      <xdr:col>0</xdr:col>
      <xdr:colOff>3525738</xdr:colOff>
      <xdr:row>156</xdr:row>
      <xdr:rowOff>1425178</xdr:rowOff>
    </xdr:to>
    <xdr:pic>
      <xdr:nvPicPr>
        <xdr:cNvPr id="56591" name="Picture 57">
          <a:extLst>
            <a:ext uri="{FF2B5EF4-FFF2-40B4-BE49-F238E27FC236}">
              <a16:creationId xmlns:a16="http://schemas.microsoft.com/office/drawing/2014/main" xmlns="" id="{00000000-0008-0000-0000-00000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495425" y="407841450"/>
          <a:ext cx="2028825" cy="1238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159</xdr:row>
      <xdr:rowOff>889992</xdr:rowOff>
    </xdr:from>
    <xdr:to>
      <xdr:col>0</xdr:col>
      <xdr:colOff>3808372</xdr:colOff>
      <xdr:row>159</xdr:row>
      <xdr:rowOff>3185914</xdr:rowOff>
    </xdr:to>
    <xdr:pic>
      <xdr:nvPicPr>
        <xdr:cNvPr id="56593" name="Picture 109">
          <a:extLst>
            <a:ext uri="{FF2B5EF4-FFF2-40B4-BE49-F238E27FC236}">
              <a16:creationId xmlns:a16="http://schemas.microsoft.com/office/drawing/2014/main" xmlns="" id="{00000000-0008-0000-0000-00001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00175" y="422195625"/>
          <a:ext cx="2409825" cy="2324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66973</xdr:rowOff>
    </xdr:to>
    <xdr:pic>
      <xdr:nvPicPr>
        <xdr:cNvPr id="56594" name="Picture 129">
          <a:extLst>
            <a:ext uri="{FF2B5EF4-FFF2-40B4-BE49-F238E27FC236}">
              <a16:creationId xmlns:a16="http://schemas.microsoft.com/office/drawing/2014/main" xmlns="" id="{00000000-0008-0000-0000-00001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79057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66973</xdr:rowOff>
    </xdr:to>
    <xdr:pic>
      <xdr:nvPicPr>
        <xdr:cNvPr id="56595" name="Picture 131">
          <a:extLst>
            <a:ext uri="{FF2B5EF4-FFF2-40B4-BE49-F238E27FC236}">
              <a16:creationId xmlns:a16="http://schemas.microsoft.com/office/drawing/2014/main" xmlns="" id="{00000000-0008-0000-0000-00001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79057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161</xdr:row>
      <xdr:rowOff>125016</xdr:rowOff>
    </xdr:from>
    <xdr:to>
      <xdr:col>0</xdr:col>
      <xdr:colOff>3401188</xdr:colOff>
      <xdr:row>161</xdr:row>
      <xdr:rowOff>1937246</xdr:rowOff>
    </xdr:to>
    <xdr:pic>
      <xdr:nvPicPr>
        <xdr:cNvPr id="56596" name="Picture 143">
          <a:extLst>
            <a:ext uri="{FF2B5EF4-FFF2-40B4-BE49-F238E27FC236}">
              <a16:creationId xmlns:a16="http://schemas.microsoft.com/office/drawing/2014/main" xmlns="" id="{00000000-0008-0000-0000-00001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590675" y="429272700"/>
          <a:ext cx="1809750" cy="1847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181</xdr:row>
      <xdr:rowOff>163302</xdr:rowOff>
    </xdr:from>
    <xdr:to>
      <xdr:col>0</xdr:col>
      <xdr:colOff>3295799</xdr:colOff>
      <xdr:row>181</xdr:row>
      <xdr:rowOff>2091172</xdr:rowOff>
    </xdr:to>
    <xdr:pic>
      <xdr:nvPicPr>
        <xdr:cNvPr id="56600" name="Picture 39">
          <a:extLst>
            <a:ext uri="{FF2B5EF4-FFF2-40B4-BE49-F238E27FC236}">
              <a16:creationId xmlns:a16="http://schemas.microsoft.com/office/drawing/2014/main" xmlns="" id="{00000000-0008-0000-0000-00001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47750" y="450522975"/>
          <a:ext cx="224790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886225</xdr:colOff>
      <xdr:row>182</xdr:row>
      <xdr:rowOff>122932</xdr:rowOff>
    </xdr:from>
    <xdr:to>
      <xdr:col>0</xdr:col>
      <xdr:colOff>3324541</xdr:colOff>
      <xdr:row>182</xdr:row>
      <xdr:rowOff>2093218</xdr:rowOff>
    </xdr:to>
    <xdr:pic>
      <xdr:nvPicPr>
        <xdr:cNvPr id="56601" name="Picture 41">
          <a:extLst>
            <a:ext uri="{FF2B5EF4-FFF2-40B4-BE49-F238E27FC236}">
              <a16:creationId xmlns:a16="http://schemas.microsoft.com/office/drawing/2014/main" xmlns="" id="{00000000-0008-0000-0000-00001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85825" y="452685150"/>
          <a:ext cx="2438400" cy="2000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633667</xdr:colOff>
      <xdr:row>84</xdr:row>
      <xdr:rowOff>2569518</xdr:rowOff>
    </xdr:from>
    <xdr:to>
      <xdr:col>0</xdr:col>
      <xdr:colOff>3871981</xdr:colOff>
      <xdr:row>85</xdr:row>
      <xdr:rowOff>1737116</xdr:rowOff>
    </xdr:to>
    <xdr:pic>
      <xdr:nvPicPr>
        <xdr:cNvPr id="56604" name="Picture 81">
          <a:extLst>
            <a:ext uri="{FF2B5EF4-FFF2-40B4-BE49-F238E27FC236}">
              <a16:creationId xmlns:a16="http://schemas.microsoft.com/office/drawing/2014/main" xmlns="" id="{00000000-0008-0000-0000-00001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33667" y="147825768"/>
          <a:ext cx="3238314" cy="173934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1</xdr:row>
      <xdr:rowOff>0</xdr:rowOff>
    </xdr:to>
    <xdr:pic>
      <xdr:nvPicPr>
        <xdr:cNvPr id="56605" name="Picture 83">
          <a:extLst>
            <a:ext uri="{FF2B5EF4-FFF2-40B4-BE49-F238E27FC236}">
              <a16:creationId xmlns:a16="http://schemas.microsoft.com/office/drawing/2014/main" xmlns="" id="{00000000-0008-0000-0000-00001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781050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791859</xdr:colOff>
      <xdr:row>83</xdr:row>
      <xdr:rowOff>128017</xdr:rowOff>
    </xdr:from>
    <xdr:to>
      <xdr:col>0</xdr:col>
      <xdr:colOff>4193046</xdr:colOff>
      <xdr:row>83</xdr:row>
      <xdr:rowOff>1937792</xdr:rowOff>
    </xdr:to>
    <xdr:pic>
      <xdr:nvPicPr>
        <xdr:cNvPr id="56606" name="Picture 85">
          <a:extLst>
            <a:ext uri="{FF2B5EF4-FFF2-40B4-BE49-F238E27FC236}">
              <a16:creationId xmlns:a16="http://schemas.microsoft.com/office/drawing/2014/main" xmlns="" id="{00000000-0008-0000-0000-00001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91859" y="143225267"/>
          <a:ext cx="3401187" cy="180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2</xdr:row>
      <xdr:rowOff>85725</xdr:rowOff>
    </xdr:to>
    <xdr:pic>
      <xdr:nvPicPr>
        <xdr:cNvPr id="56608" name="Picture 107">
          <a:extLst>
            <a:ext uri="{FF2B5EF4-FFF2-40B4-BE49-F238E27FC236}">
              <a16:creationId xmlns:a16="http://schemas.microsoft.com/office/drawing/2014/main" xmlns="" id="{00000000-0008-0000-0000-00002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78105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780836</xdr:colOff>
      <xdr:row>2</xdr:row>
      <xdr:rowOff>85725</xdr:rowOff>
    </xdr:to>
    <xdr:pic>
      <xdr:nvPicPr>
        <xdr:cNvPr id="56609" name="Picture 109">
          <a:extLst>
            <a:ext uri="{FF2B5EF4-FFF2-40B4-BE49-F238E27FC236}">
              <a16:creationId xmlns:a16="http://schemas.microsoft.com/office/drawing/2014/main" xmlns="" id="{00000000-0008-0000-0000-00002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781050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790417</xdr:colOff>
      <xdr:row>2</xdr:row>
      <xdr:rowOff>47551</xdr:rowOff>
    </xdr:to>
    <xdr:pic>
      <xdr:nvPicPr>
        <xdr:cNvPr id="56610" name="Picture 27">
          <a:extLst>
            <a:ext uri="{FF2B5EF4-FFF2-40B4-BE49-F238E27FC236}">
              <a16:creationId xmlns:a16="http://schemas.microsoft.com/office/drawing/2014/main" xmlns="" id="{00000000-0008-0000-0000-00002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79057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236</xdr:row>
      <xdr:rowOff>0</xdr:rowOff>
    </xdr:from>
    <xdr:to>
      <xdr:col>0</xdr:col>
      <xdr:colOff>3750887</xdr:colOff>
      <xdr:row>237</xdr:row>
      <xdr:rowOff>1145975</xdr:rowOff>
    </xdr:to>
    <xdr:pic>
      <xdr:nvPicPr>
        <xdr:cNvPr id="56611" name="Picture 63">
          <a:extLst>
            <a:ext uri="{FF2B5EF4-FFF2-40B4-BE49-F238E27FC236}">
              <a16:creationId xmlns:a16="http://schemas.microsoft.com/office/drawing/2014/main" xmlns="" id="{00000000-0008-0000-0000-00002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238250" y="555355125"/>
          <a:ext cx="2514600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203</xdr:row>
      <xdr:rowOff>0</xdr:rowOff>
    </xdr:from>
    <xdr:to>
      <xdr:col>0</xdr:col>
      <xdr:colOff>3750887</xdr:colOff>
      <xdr:row>204</xdr:row>
      <xdr:rowOff>350292</xdr:rowOff>
    </xdr:to>
    <xdr:pic>
      <xdr:nvPicPr>
        <xdr:cNvPr id="56612" name="Picture 67">
          <a:extLst>
            <a:ext uri="{FF2B5EF4-FFF2-40B4-BE49-F238E27FC236}">
              <a16:creationId xmlns:a16="http://schemas.microsoft.com/office/drawing/2014/main" xmlns="" id="{00000000-0008-0000-0000-00002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52500" y="485508300"/>
          <a:ext cx="280035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206</xdr:row>
      <xdr:rowOff>856097</xdr:rowOff>
    </xdr:from>
    <xdr:to>
      <xdr:col>0</xdr:col>
      <xdr:colOff>3846695</xdr:colOff>
      <xdr:row>207</xdr:row>
      <xdr:rowOff>1383109</xdr:rowOff>
    </xdr:to>
    <xdr:pic>
      <xdr:nvPicPr>
        <xdr:cNvPr id="56613" name="Picture 67">
          <a:extLst>
            <a:ext uri="{FF2B5EF4-FFF2-40B4-BE49-F238E27FC236}">
              <a16:creationId xmlns:a16="http://schemas.microsoft.com/office/drawing/2014/main" xmlns="" id="{00000000-0008-0000-0000-00002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047750" y="490023150"/>
          <a:ext cx="2800350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1944951</xdr:colOff>
      <xdr:row>511</xdr:row>
      <xdr:rowOff>1173100</xdr:rowOff>
    </xdr:from>
    <xdr:to>
      <xdr:col>0</xdr:col>
      <xdr:colOff>4503027</xdr:colOff>
      <xdr:row>512</xdr:row>
      <xdr:rowOff>1173100</xdr:rowOff>
    </xdr:to>
    <xdr:pic>
      <xdr:nvPicPr>
        <xdr:cNvPr id="56614" name="Picture 69">
          <a:extLst>
            <a:ext uri="{FF2B5EF4-FFF2-40B4-BE49-F238E27FC236}">
              <a16:creationId xmlns:a16="http://schemas.microsoft.com/office/drawing/2014/main" xmlns="" id="{00000000-0008-0000-0000-00002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944951" y="888807850"/>
          <a:ext cx="2558076" cy="171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1229460</xdr:colOff>
      <xdr:row>514</xdr:row>
      <xdr:rowOff>362322</xdr:rowOff>
    </xdr:from>
    <xdr:to>
      <xdr:col>0</xdr:col>
      <xdr:colOff>3706099</xdr:colOff>
      <xdr:row>514</xdr:row>
      <xdr:rowOff>2003884</xdr:rowOff>
    </xdr:to>
    <xdr:pic>
      <xdr:nvPicPr>
        <xdr:cNvPr id="56615" name="Picture 75">
          <a:extLst>
            <a:ext uri="{FF2B5EF4-FFF2-40B4-BE49-F238E27FC236}">
              <a16:creationId xmlns:a16="http://schemas.microsoft.com/office/drawing/2014/main" xmlns="" id="{00000000-0008-0000-0000-00002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29460" y="892235697"/>
          <a:ext cx="2476639" cy="164156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492226</xdr:colOff>
      <xdr:row>164</xdr:row>
      <xdr:rowOff>1477066</xdr:rowOff>
    </xdr:from>
    <xdr:to>
      <xdr:col>0</xdr:col>
      <xdr:colOff>3634732</xdr:colOff>
      <xdr:row>166</xdr:row>
      <xdr:rowOff>735773</xdr:rowOff>
    </xdr:to>
    <xdr:pic>
      <xdr:nvPicPr>
        <xdr:cNvPr id="56616" name="Picture 77">
          <a:extLst>
            <a:ext uri="{FF2B5EF4-FFF2-40B4-BE49-F238E27FC236}">
              <a16:creationId xmlns:a16="http://schemas.microsoft.com/office/drawing/2014/main" xmlns="" id="{00000000-0008-0000-0000-00002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492226" y="390676849"/>
          <a:ext cx="3142506" cy="28202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732932</xdr:colOff>
      <xdr:row>174</xdr:row>
      <xdr:rowOff>0</xdr:rowOff>
    </xdr:from>
    <xdr:to>
      <xdr:col>0</xdr:col>
      <xdr:colOff>4210766</xdr:colOff>
      <xdr:row>176</xdr:row>
      <xdr:rowOff>154557</xdr:rowOff>
    </xdr:to>
    <xdr:pic>
      <xdr:nvPicPr>
        <xdr:cNvPr id="56617" name="Picture 79">
          <a:extLst>
            <a:ext uri="{FF2B5EF4-FFF2-40B4-BE49-F238E27FC236}">
              <a16:creationId xmlns:a16="http://schemas.microsoft.com/office/drawing/2014/main" xmlns="" id="{00000000-0008-0000-0000-00002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33425" y="440883675"/>
          <a:ext cx="3476625" cy="270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665866</xdr:colOff>
      <xdr:row>0</xdr:row>
      <xdr:rowOff>133276</xdr:rowOff>
    </xdr:to>
    <xdr:pic>
      <xdr:nvPicPr>
        <xdr:cNvPr id="56618" name="Picture 81">
          <a:extLst>
            <a:ext uri="{FF2B5EF4-FFF2-40B4-BE49-F238E27FC236}">
              <a16:creationId xmlns:a16="http://schemas.microsoft.com/office/drawing/2014/main" xmlns="" id="{00000000-0008-0000-0000-00002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666750" cy="13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220358</xdr:colOff>
      <xdr:row>185</xdr:row>
      <xdr:rowOff>428625</xdr:rowOff>
    </xdr:from>
    <xdr:to>
      <xdr:col>0</xdr:col>
      <xdr:colOff>4325735</xdr:colOff>
      <xdr:row>186</xdr:row>
      <xdr:rowOff>1227044</xdr:rowOff>
    </xdr:to>
    <xdr:pic>
      <xdr:nvPicPr>
        <xdr:cNvPr id="56619" name="Picture 85">
          <a:extLst>
            <a:ext uri="{FF2B5EF4-FFF2-40B4-BE49-F238E27FC236}">
              <a16:creationId xmlns:a16="http://schemas.microsoft.com/office/drawing/2014/main" xmlns="" id="{00000000-0008-0000-0000-00002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20358" y="356758875"/>
          <a:ext cx="4105377" cy="222716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192</xdr:row>
      <xdr:rowOff>163711</xdr:rowOff>
    </xdr:from>
    <xdr:to>
      <xdr:col>0</xdr:col>
      <xdr:colOff>3429930</xdr:colOff>
      <xdr:row>192</xdr:row>
      <xdr:rowOff>1776512</xdr:rowOff>
    </xdr:to>
    <xdr:pic>
      <xdr:nvPicPr>
        <xdr:cNvPr id="56620" name="Picture 87">
          <a:extLst>
            <a:ext uri="{FF2B5EF4-FFF2-40B4-BE49-F238E27FC236}">
              <a16:creationId xmlns:a16="http://schemas.microsoft.com/office/drawing/2014/main" xmlns="" id="{00000000-0008-0000-0000-00002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0" y="470411175"/>
          <a:ext cx="2381250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1331733</xdr:colOff>
      <xdr:row>193</xdr:row>
      <xdr:rowOff>161479</xdr:rowOff>
    </xdr:from>
    <xdr:to>
      <xdr:col>0</xdr:col>
      <xdr:colOff>3520948</xdr:colOff>
      <xdr:row>193</xdr:row>
      <xdr:rowOff>1970584</xdr:rowOff>
    </xdr:to>
    <xdr:pic>
      <xdr:nvPicPr>
        <xdr:cNvPr id="56621" name="Picture 89">
          <a:extLst>
            <a:ext uri="{FF2B5EF4-FFF2-40B4-BE49-F238E27FC236}">
              <a16:creationId xmlns:a16="http://schemas.microsoft.com/office/drawing/2014/main" xmlns="" id="{00000000-0008-0000-0000-00002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333500" y="472316175"/>
          <a:ext cx="2190750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195</xdr:row>
      <xdr:rowOff>0</xdr:rowOff>
    </xdr:from>
    <xdr:to>
      <xdr:col>0</xdr:col>
      <xdr:colOff>3827534</xdr:colOff>
      <xdr:row>196</xdr:row>
      <xdr:rowOff>857808</xdr:rowOff>
    </xdr:to>
    <xdr:pic>
      <xdr:nvPicPr>
        <xdr:cNvPr id="56622" name="Picture 91">
          <a:extLst>
            <a:ext uri="{FF2B5EF4-FFF2-40B4-BE49-F238E27FC236}">
              <a16:creationId xmlns:a16="http://schemas.microsoft.com/office/drawing/2014/main" xmlns="" id="{00000000-0008-0000-0000-00002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76325" y="475716600"/>
          <a:ext cx="2752725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1029937</xdr:colOff>
      <xdr:row>196</xdr:row>
      <xdr:rowOff>1331863</xdr:rowOff>
    </xdr:from>
    <xdr:to>
      <xdr:col>0</xdr:col>
      <xdr:colOff>3702983</xdr:colOff>
      <xdr:row>198</xdr:row>
      <xdr:rowOff>748469</xdr:rowOff>
    </xdr:to>
    <xdr:pic>
      <xdr:nvPicPr>
        <xdr:cNvPr id="56623" name="Picture 93">
          <a:extLst>
            <a:ext uri="{FF2B5EF4-FFF2-40B4-BE49-F238E27FC236}">
              <a16:creationId xmlns:a16="http://schemas.microsoft.com/office/drawing/2014/main" xmlns="" id="{00000000-0008-0000-0000-00002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28700" y="478545525"/>
          <a:ext cx="2676525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1283829</xdr:colOff>
      <xdr:row>198</xdr:row>
      <xdr:rowOff>1302655</xdr:rowOff>
    </xdr:from>
    <xdr:to>
      <xdr:col>0</xdr:col>
      <xdr:colOff>4038312</xdr:colOff>
      <xdr:row>200</xdr:row>
      <xdr:rowOff>660846</xdr:rowOff>
    </xdr:to>
    <xdr:pic>
      <xdr:nvPicPr>
        <xdr:cNvPr id="56624" name="Picture 95">
          <a:extLst>
            <a:ext uri="{FF2B5EF4-FFF2-40B4-BE49-F238E27FC236}">
              <a16:creationId xmlns:a16="http://schemas.microsoft.com/office/drawing/2014/main" xmlns="" id="{00000000-0008-0000-0000-00003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285875" y="481507800"/>
          <a:ext cx="27527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246</xdr:row>
      <xdr:rowOff>857473</xdr:rowOff>
    </xdr:from>
    <xdr:to>
      <xdr:col>0</xdr:col>
      <xdr:colOff>3932923</xdr:colOff>
      <xdr:row>248</xdr:row>
      <xdr:rowOff>566688</xdr:rowOff>
    </xdr:to>
    <xdr:pic>
      <xdr:nvPicPr>
        <xdr:cNvPr id="56625" name="Picture 27">
          <a:extLst>
            <a:ext uri="{FF2B5EF4-FFF2-40B4-BE49-F238E27FC236}">
              <a16:creationId xmlns:a16="http://schemas.microsoft.com/office/drawing/2014/main" xmlns="" id="{00000000-0008-0000-0000-00003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400175" y="572338200"/>
          <a:ext cx="2533650" cy="227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713770</xdr:colOff>
      <xdr:row>250</xdr:row>
      <xdr:rowOff>381446</xdr:rowOff>
    </xdr:from>
    <xdr:to>
      <xdr:col>0</xdr:col>
      <xdr:colOff>3664660</xdr:colOff>
      <xdr:row>250</xdr:row>
      <xdr:rowOff>1993925</xdr:rowOff>
    </xdr:to>
    <xdr:pic>
      <xdr:nvPicPr>
        <xdr:cNvPr id="56626" name="Picture 29">
          <a:extLst>
            <a:ext uri="{FF2B5EF4-FFF2-40B4-BE49-F238E27FC236}">
              <a16:creationId xmlns:a16="http://schemas.microsoft.com/office/drawing/2014/main" xmlns="" id="{00000000-0008-0000-0000-00003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14375" y="577119750"/>
          <a:ext cx="295275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1211973</xdr:colOff>
      <xdr:row>252</xdr:row>
      <xdr:rowOff>220787</xdr:rowOff>
    </xdr:from>
    <xdr:to>
      <xdr:col>0</xdr:col>
      <xdr:colOff>3458673</xdr:colOff>
      <xdr:row>253</xdr:row>
      <xdr:rowOff>745455</xdr:rowOff>
    </xdr:to>
    <xdr:pic>
      <xdr:nvPicPr>
        <xdr:cNvPr id="56627" name="Picture 31">
          <a:extLst>
            <a:ext uri="{FF2B5EF4-FFF2-40B4-BE49-F238E27FC236}">
              <a16:creationId xmlns:a16="http://schemas.microsoft.com/office/drawing/2014/main" xmlns="" id="{00000000-0008-0000-0000-00003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209675" y="580491600"/>
          <a:ext cx="2247900" cy="1809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683183</xdr:colOff>
      <xdr:row>256</xdr:row>
      <xdr:rowOff>580527</xdr:rowOff>
    </xdr:from>
    <xdr:to>
      <xdr:col>0</xdr:col>
      <xdr:colOff>3231679</xdr:colOff>
      <xdr:row>256</xdr:row>
      <xdr:rowOff>2458310</xdr:rowOff>
    </xdr:to>
    <xdr:pic>
      <xdr:nvPicPr>
        <xdr:cNvPr id="56628" name="Picture 33">
          <a:extLst>
            <a:ext uri="{FF2B5EF4-FFF2-40B4-BE49-F238E27FC236}">
              <a16:creationId xmlns:a16="http://schemas.microsoft.com/office/drawing/2014/main" xmlns="" id="{00000000-0008-0000-0000-00003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683183" y="581274223"/>
          <a:ext cx="2548496" cy="18777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618897</xdr:colOff>
      <xdr:row>258</xdr:row>
      <xdr:rowOff>1231785</xdr:rowOff>
    </xdr:from>
    <xdr:to>
      <xdr:col>0</xdr:col>
      <xdr:colOff>3339847</xdr:colOff>
      <xdr:row>260</xdr:row>
      <xdr:rowOff>385026</xdr:rowOff>
    </xdr:to>
    <xdr:pic>
      <xdr:nvPicPr>
        <xdr:cNvPr id="56629" name="Picture 35">
          <a:extLst>
            <a:ext uri="{FF2B5EF4-FFF2-40B4-BE49-F238E27FC236}">
              <a16:creationId xmlns:a16="http://schemas.microsoft.com/office/drawing/2014/main" xmlns="" id="{00000000-0008-0000-0000-00003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18897" y="545026459"/>
          <a:ext cx="2720950" cy="180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704190</xdr:colOff>
      <xdr:row>0</xdr:row>
      <xdr:rowOff>123899</xdr:rowOff>
    </xdr:to>
    <xdr:pic>
      <xdr:nvPicPr>
        <xdr:cNvPr id="56630" name="Picture 37">
          <a:extLst>
            <a:ext uri="{FF2B5EF4-FFF2-40B4-BE49-F238E27FC236}">
              <a16:creationId xmlns:a16="http://schemas.microsoft.com/office/drawing/2014/main" xmlns="" id="{00000000-0008-0000-0000-00003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704850" cy="123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710058</xdr:colOff>
      <xdr:row>262</xdr:row>
      <xdr:rowOff>248477</xdr:rowOff>
    </xdr:from>
    <xdr:to>
      <xdr:col>0</xdr:col>
      <xdr:colOff>4398670</xdr:colOff>
      <xdr:row>263</xdr:row>
      <xdr:rowOff>549283</xdr:rowOff>
    </xdr:to>
    <xdr:pic>
      <xdr:nvPicPr>
        <xdr:cNvPr id="56631" name="Picture 41">
          <a:extLst>
            <a:ext uri="{FF2B5EF4-FFF2-40B4-BE49-F238E27FC236}">
              <a16:creationId xmlns:a16="http://schemas.microsoft.com/office/drawing/2014/main" xmlns="" id="{00000000-0008-0000-0000-00003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710058" y="548018803"/>
          <a:ext cx="3688612" cy="257852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790417</xdr:colOff>
      <xdr:row>268</xdr:row>
      <xdr:rowOff>857473</xdr:rowOff>
    </xdr:from>
    <xdr:to>
      <xdr:col>0</xdr:col>
      <xdr:colOff>4373640</xdr:colOff>
      <xdr:row>270</xdr:row>
      <xdr:rowOff>376708</xdr:rowOff>
    </xdr:to>
    <xdr:pic>
      <xdr:nvPicPr>
        <xdr:cNvPr id="56632" name="Picture 43">
          <a:extLst>
            <a:ext uri="{FF2B5EF4-FFF2-40B4-BE49-F238E27FC236}">
              <a16:creationId xmlns:a16="http://schemas.microsoft.com/office/drawing/2014/main" xmlns="" id="{00000000-0008-0000-0000-00003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790575" y="608276025"/>
          <a:ext cx="3581400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809578</xdr:colOff>
      <xdr:row>0</xdr:row>
      <xdr:rowOff>142652</xdr:rowOff>
    </xdr:to>
    <xdr:pic>
      <xdr:nvPicPr>
        <xdr:cNvPr id="56633" name="Picture 49">
          <a:extLst>
            <a:ext uri="{FF2B5EF4-FFF2-40B4-BE49-F238E27FC236}">
              <a16:creationId xmlns:a16="http://schemas.microsoft.com/office/drawing/2014/main" xmlns="" id="{00000000-0008-0000-0000-00003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80962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277</xdr:row>
      <xdr:rowOff>503188</xdr:rowOff>
    </xdr:from>
    <xdr:to>
      <xdr:col>0</xdr:col>
      <xdr:colOff>4383221</xdr:colOff>
      <xdr:row>278</xdr:row>
      <xdr:rowOff>1248643</xdr:rowOff>
    </xdr:to>
    <xdr:pic>
      <xdr:nvPicPr>
        <xdr:cNvPr id="56634" name="Picture 51">
          <a:extLst>
            <a:ext uri="{FF2B5EF4-FFF2-40B4-BE49-F238E27FC236}">
              <a16:creationId xmlns:a16="http://schemas.microsoft.com/office/drawing/2014/main" xmlns="" id="{00000000-0008-0000-0000-00003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04825" y="621068100"/>
          <a:ext cx="3876675" cy="202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828740</xdr:colOff>
      <xdr:row>1</xdr:row>
      <xdr:rowOff>0</xdr:rowOff>
    </xdr:to>
    <xdr:pic>
      <xdr:nvPicPr>
        <xdr:cNvPr id="56635" name="Picture 55">
          <a:extLst>
            <a:ext uri="{FF2B5EF4-FFF2-40B4-BE49-F238E27FC236}">
              <a16:creationId xmlns:a16="http://schemas.microsoft.com/office/drawing/2014/main" xmlns="" id="{00000000-0008-0000-0000-00003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828675" cy="171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282</xdr:row>
      <xdr:rowOff>99326</xdr:rowOff>
    </xdr:from>
    <xdr:to>
      <xdr:col>0</xdr:col>
      <xdr:colOff>3712564</xdr:colOff>
      <xdr:row>283</xdr:row>
      <xdr:rowOff>1135878</xdr:rowOff>
    </xdr:to>
    <xdr:pic>
      <xdr:nvPicPr>
        <xdr:cNvPr id="56636" name="Picture 57">
          <a:extLst>
            <a:ext uri="{FF2B5EF4-FFF2-40B4-BE49-F238E27FC236}">
              <a16:creationId xmlns:a16="http://schemas.microsoft.com/office/drawing/2014/main" xmlns="" id="{00000000-0008-0000-0000-00003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077841" y="630737152"/>
          <a:ext cx="2634723" cy="236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293</xdr:row>
      <xdr:rowOff>0</xdr:rowOff>
    </xdr:from>
    <xdr:to>
      <xdr:col>0</xdr:col>
      <xdr:colOff>4402382</xdr:colOff>
      <xdr:row>293</xdr:row>
      <xdr:rowOff>2356058</xdr:rowOff>
    </xdr:to>
    <xdr:pic>
      <xdr:nvPicPr>
        <xdr:cNvPr id="56637" name="Picture 59">
          <a:extLst>
            <a:ext uri="{FF2B5EF4-FFF2-40B4-BE49-F238E27FC236}">
              <a16:creationId xmlns:a16="http://schemas.microsoft.com/office/drawing/2014/main" xmlns="" id="{00000000-0008-0000-0000-00003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47675" y="651767175"/>
          <a:ext cx="3952875" cy="236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802105</xdr:colOff>
      <xdr:row>292</xdr:row>
      <xdr:rowOff>1144051</xdr:rowOff>
    </xdr:from>
    <xdr:to>
      <xdr:col>0</xdr:col>
      <xdr:colOff>4581735</xdr:colOff>
      <xdr:row>292</xdr:row>
      <xdr:rowOff>2942006</xdr:rowOff>
    </xdr:to>
    <xdr:pic>
      <xdr:nvPicPr>
        <xdr:cNvPr id="56638" name="Picture 75">
          <a:extLst>
            <a:ext uri="{FF2B5EF4-FFF2-40B4-BE49-F238E27FC236}">
              <a16:creationId xmlns:a16="http://schemas.microsoft.com/office/drawing/2014/main" xmlns="" id="{00000000-0008-0000-0000-00003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02105" y="530032209"/>
          <a:ext cx="3779630" cy="1797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1183230</xdr:colOff>
      <xdr:row>451</xdr:row>
      <xdr:rowOff>280281</xdr:rowOff>
    </xdr:from>
    <xdr:to>
      <xdr:col>0</xdr:col>
      <xdr:colOff>3401188</xdr:colOff>
      <xdr:row>451</xdr:row>
      <xdr:rowOff>2402842</xdr:rowOff>
    </xdr:to>
    <xdr:pic>
      <xdr:nvPicPr>
        <xdr:cNvPr id="56639" name="Picture 105">
          <a:extLst>
            <a:ext uri="{FF2B5EF4-FFF2-40B4-BE49-F238E27FC236}">
              <a16:creationId xmlns:a16="http://schemas.microsoft.com/office/drawing/2014/main" xmlns="" id="{00000000-0008-0000-0000-00003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181100" y="658768050"/>
          <a:ext cx="2219325" cy="214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364024</xdr:colOff>
      <xdr:row>453</xdr:row>
      <xdr:rowOff>457200</xdr:rowOff>
    </xdr:from>
    <xdr:to>
      <xdr:col>0</xdr:col>
      <xdr:colOff>2457431</xdr:colOff>
      <xdr:row>455</xdr:row>
      <xdr:rowOff>456415</xdr:rowOff>
    </xdr:to>
    <xdr:pic>
      <xdr:nvPicPr>
        <xdr:cNvPr id="56640" name="Picture 107">
          <a:extLst>
            <a:ext uri="{FF2B5EF4-FFF2-40B4-BE49-F238E27FC236}">
              <a16:creationId xmlns:a16="http://schemas.microsoft.com/office/drawing/2014/main" xmlns="" id="{00000000-0008-0000-0000-00004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364024" y="805605450"/>
          <a:ext cx="2093407" cy="266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455</xdr:row>
      <xdr:rowOff>351346</xdr:rowOff>
    </xdr:from>
    <xdr:to>
      <xdr:col>0</xdr:col>
      <xdr:colOff>3343703</xdr:colOff>
      <xdr:row>457</xdr:row>
      <xdr:rowOff>510951</xdr:rowOff>
    </xdr:to>
    <xdr:pic>
      <xdr:nvPicPr>
        <xdr:cNvPr id="56641" name="Picture 109">
          <a:extLst>
            <a:ext uri="{FF2B5EF4-FFF2-40B4-BE49-F238E27FC236}">
              <a16:creationId xmlns:a16="http://schemas.microsoft.com/office/drawing/2014/main" xmlns="" id="{00000000-0008-0000-0000-00004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400175" y="664797375"/>
          <a:ext cx="1943100" cy="281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1235925</xdr:colOff>
      <xdr:row>464</xdr:row>
      <xdr:rowOff>0</xdr:rowOff>
    </xdr:from>
    <xdr:to>
      <xdr:col>0</xdr:col>
      <xdr:colOff>3621546</xdr:colOff>
      <xdr:row>466</xdr:row>
      <xdr:rowOff>95249</xdr:rowOff>
    </xdr:to>
    <xdr:pic>
      <xdr:nvPicPr>
        <xdr:cNvPr id="56642" name="Picture 111">
          <a:extLst>
            <a:ext uri="{FF2B5EF4-FFF2-40B4-BE49-F238E27FC236}">
              <a16:creationId xmlns:a16="http://schemas.microsoft.com/office/drawing/2014/main" xmlns="" id="{00000000-0008-0000-0000-00004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238250" y="675055800"/>
          <a:ext cx="23812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473</xdr:row>
      <xdr:rowOff>92273</xdr:rowOff>
    </xdr:from>
    <xdr:to>
      <xdr:col>0</xdr:col>
      <xdr:colOff>3583223</xdr:colOff>
      <xdr:row>473</xdr:row>
      <xdr:rowOff>2143323</xdr:rowOff>
    </xdr:to>
    <xdr:pic>
      <xdr:nvPicPr>
        <xdr:cNvPr id="56643" name="Picture 31">
          <a:extLst>
            <a:ext uri="{FF2B5EF4-FFF2-40B4-BE49-F238E27FC236}">
              <a16:creationId xmlns:a16="http://schemas.microsoft.com/office/drawing/2014/main" xmlns="" id="{00000000-0008-0000-0000-00004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43000" y="685342800"/>
          <a:ext cx="2438400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1790774</xdr:colOff>
      <xdr:row>496</xdr:row>
      <xdr:rowOff>811783</xdr:rowOff>
    </xdr:from>
    <xdr:to>
      <xdr:col>0</xdr:col>
      <xdr:colOff>3314123</xdr:colOff>
      <xdr:row>497</xdr:row>
      <xdr:rowOff>641821</xdr:rowOff>
    </xdr:to>
    <xdr:pic>
      <xdr:nvPicPr>
        <xdr:cNvPr id="56644" name="Рисунок 603">
          <a:extLst>
            <a:ext uri="{FF2B5EF4-FFF2-40B4-BE49-F238E27FC236}">
              <a16:creationId xmlns:a16="http://schemas.microsoft.com/office/drawing/2014/main" xmlns="" id="{00000000-0008-0000-0000-00004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790774" y="863872033"/>
          <a:ext cx="1523349" cy="13064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498</xdr:row>
      <xdr:rowOff>125797</xdr:rowOff>
    </xdr:from>
    <xdr:to>
      <xdr:col>0</xdr:col>
      <xdr:colOff>3209572</xdr:colOff>
      <xdr:row>498</xdr:row>
      <xdr:rowOff>1461641</xdr:rowOff>
    </xdr:to>
    <xdr:pic>
      <xdr:nvPicPr>
        <xdr:cNvPr id="56645" name="Рисунок 604">
          <a:extLst>
            <a:ext uri="{FF2B5EF4-FFF2-40B4-BE49-F238E27FC236}">
              <a16:creationId xmlns:a16="http://schemas.microsoft.com/office/drawing/2014/main" xmlns="" id="{00000000-0008-0000-0000-00004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619250" y="719242275"/>
          <a:ext cx="1590675" cy="133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502</xdr:row>
      <xdr:rowOff>97110</xdr:rowOff>
    </xdr:from>
    <xdr:to>
      <xdr:col>0</xdr:col>
      <xdr:colOff>3851486</xdr:colOff>
      <xdr:row>502</xdr:row>
      <xdr:rowOff>1589360</xdr:rowOff>
    </xdr:to>
    <xdr:pic>
      <xdr:nvPicPr>
        <xdr:cNvPr id="56647" name="Рисунок 615">
          <a:extLst>
            <a:ext uri="{FF2B5EF4-FFF2-40B4-BE49-F238E27FC236}">
              <a16:creationId xmlns:a16="http://schemas.microsoft.com/office/drawing/2014/main" xmlns="" id="{00000000-0008-0000-0000-00004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47750" y="725785950"/>
          <a:ext cx="280035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503</xdr:row>
      <xdr:rowOff>68461</xdr:rowOff>
    </xdr:from>
    <xdr:to>
      <xdr:col>0</xdr:col>
      <xdr:colOff>3841905</xdr:colOff>
      <xdr:row>503</xdr:row>
      <xdr:rowOff>1670447</xdr:rowOff>
    </xdr:to>
    <xdr:pic>
      <xdr:nvPicPr>
        <xdr:cNvPr id="56648" name="Рисунок 617">
          <a:extLst>
            <a:ext uri="{FF2B5EF4-FFF2-40B4-BE49-F238E27FC236}">
              <a16:creationId xmlns:a16="http://schemas.microsoft.com/office/drawing/2014/main" xmlns="" id="{00000000-0008-0000-0000-00004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143000" y="727414725"/>
          <a:ext cx="2695575" cy="160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1096724</xdr:colOff>
      <xdr:row>504</xdr:row>
      <xdr:rowOff>725016</xdr:rowOff>
    </xdr:from>
    <xdr:to>
      <xdr:col>0</xdr:col>
      <xdr:colOff>4009290</xdr:colOff>
      <xdr:row>505</xdr:row>
      <xdr:rowOff>550391</xdr:rowOff>
    </xdr:to>
    <xdr:pic>
      <xdr:nvPicPr>
        <xdr:cNvPr id="56649" name="Picture 39">
          <a:extLst>
            <a:ext uri="{FF2B5EF4-FFF2-40B4-BE49-F238E27FC236}">
              <a16:creationId xmlns:a16="http://schemas.microsoft.com/office/drawing/2014/main" xmlns="" id="{00000000-0008-0000-0000-00004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096724" y="876739266"/>
          <a:ext cx="2912566" cy="149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506</xdr:row>
      <xdr:rowOff>96441</xdr:rowOff>
    </xdr:from>
    <xdr:to>
      <xdr:col>0</xdr:col>
      <xdr:colOff>4028731</xdr:colOff>
      <xdr:row>506</xdr:row>
      <xdr:rowOff>1494830</xdr:rowOff>
    </xdr:to>
    <xdr:pic>
      <xdr:nvPicPr>
        <xdr:cNvPr id="56651" name="Picture 43">
          <a:extLst>
            <a:ext uri="{FF2B5EF4-FFF2-40B4-BE49-F238E27FC236}">
              <a16:creationId xmlns:a16="http://schemas.microsoft.com/office/drawing/2014/main" xmlns="" id="{00000000-0008-0000-0000-00004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19175" y="732539175"/>
          <a:ext cx="3009900" cy="1400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839158</xdr:colOff>
      <xdr:row>508</xdr:row>
      <xdr:rowOff>371698</xdr:rowOff>
    </xdr:from>
    <xdr:to>
      <xdr:col>0</xdr:col>
      <xdr:colOff>3885856</xdr:colOff>
      <xdr:row>509</xdr:row>
      <xdr:rowOff>141387</xdr:rowOff>
    </xdr:to>
    <xdr:pic>
      <xdr:nvPicPr>
        <xdr:cNvPr id="56652" name="Picture 45">
          <a:extLst>
            <a:ext uri="{FF2B5EF4-FFF2-40B4-BE49-F238E27FC236}">
              <a16:creationId xmlns:a16="http://schemas.microsoft.com/office/drawing/2014/main" xmlns="" id="{00000000-0008-0000-0000-00004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39158" y="882815323"/>
          <a:ext cx="3046698" cy="143656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474250</xdr:colOff>
      <xdr:row>306</xdr:row>
      <xdr:rowOff>0</xdr:rowOff>
    </xdr:from>
    <xdr:to>
      <xdr:col>0</xdr:col>
      <xdr:colOff>4411963</xdr:colOff>
      <xdr:row>307</xdr:row>
      <xdr:rowOff>671711</xdr:rowOff>
    </xdr:to>
    <xdr:pic>
      <xdr:nvPicPr>
        <xdr:cNvPr id="56655" name="Picture 79">
          <a:extLst>
            <a:ext uri="{FF2B5EF4-FFF2-40B4-BE49-F238E27FC236}">
              <a16:creationId xmlns:a16="http://schemas.microsoft.com/office/drawing/2014/main" xmlns="" id="{00000000-0008-0000-0000-00004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76250" y="769553325"/>
          <a:ext cx="3933825" cy="236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210778</xdr:colOff>
      <xdr:row>311</xdr:row>
      <xdr:rowOff>569565</xdr:rowOff>
    </xdr:from>
    <xdr:to>
      <xdr:col>0</xdr:col>
      <xdr:colOff>4143701</xdr:colOff>
      <xdr:row>312</xdr:row>
      <xdr:rowOff>1309961</xdr:rowOff>
    </xdr:to>
    <xdr:pic>
      <xdr:nvPicPr>
        <xdr:cNvPr id="56656" name="Picture 79">
          <a:extLst>
            <a:ext uri="{FF2B5EF4-FFF2-40B4-BE49-F238E27FC236}">
              <a16:creationId xmlns:a16="http://schemas.microsoft.com/office/drawing/2014/main" xmlns="" id="{00000000-0008-0000-0000-00005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09550" y="777811500"/>
          <a:ext cx="3933825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314</xdr:row>
      <xdr:rowOff>479227</xdr:rowOff>
    </xdr:from>
    <xdr:to>
      <xdr:col>0</xdr:col>
      <xdr:colOff>4354478</xdr:colOff>
      <xdr:row>315</xdr:row>
      <xdr:rowOff>1359806</xdr:rowOff>
    </xdr:to>
    <xdr:pic>
      <xdr:nvPicPr>
        <xdr:cNvPr id="56657" name="Picture 79">
          <a:extLst>
            <a:ext uri="{FF2B5EF4-FFF2-40B4-BE49-F238E27FC236}">
              <a16:creationId xmlns:a16="http://schemas.microsoft.com/office/drawing/2014/main" xmlns="" id="{00000000-0008-0000-0000-00005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09575" y="782088225"/>
          <a:ext cx="3943350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321</xdr:row>
      <xdr:rowOff>474762</xdr:rowOff>
    </xdr:from>
    <xdr:to>
      <xdr:col>0</xdr:col>
      <xdr:colOff>4383221</xdr:colOff>
      <xdr:row>323</xdr:row>
      <xdr:rowOff>661740</xdr:rowOff>
    </xdr:to>
    <xdr:pic>
      <xdr:nvPicPr>
        <xdr:cNvPr id="56658" name="Picture 79">
          <a:extLst>
            <a:ext uri="{FF2B5EF4-FFF2-40B4-BE49-F238E27FC236}">
              <a16:creationId xmlns:a16="http://schemas.microsoft.com/office/drawing/2014/main" xmlns="" id="{00000000-0008-0000-0000-00005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47675" y="7934039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329</xdr:row>
      <xdr:rowOff>569714</xdr:rowOff>
    </xdr:from>
    <xdr:to>
      <xdr:col>0</xdr:col>
      <xdr:colOff>4316155</xdr:colOff>
      <xdr:row>331</xdr:row>
      <xdr:rowOff>756691</xdr:rowOff>
    </xdr:to>
    <xdr:pic>
      <xdr:nvPicPr>
        <xdr:cNvPr id="56659" name="Picture 79">
          <a:extLst>
            <a:ext uri="{FF2B5EF4-FFF2-40B4-BE49-F238E27FC236}">
              <a16:creationId xmlns:a16="http://schemas.microsoft.com/office/drawing/2014/main" xmlns="" id="{00000000-0008-0000-0000-00005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381000" y="8022431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336</xdr:row>
      <xdr:rowOff>448866</xdr:rowOff>
    </xdr:from>
    <xdr:to>
      <xdr:col>0</xdr:col>
      <xdr:colOff>4383221</xdr:colOff>
      <xdr:row>338</xdr:row>
      <xdr:rowOff>631527</xdr:rowOff>
    </xdr:to>
    <xdr:pic>
      <xdr:nvPicPr>
        <xdr:cNvPr id="56660" name="Picture 79">
          <a:extLst>
            <a:ext uri="{FF2B5EF4-FFF2-40B4-BE49-F238E27FC236}">
              <a16:creationId xmlns:a16="http://schemas.microsoft.com/office/drawing/2014/main" xmlns="" id="{00000000-0008-0000-0000-00005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47675" y="81083467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344</xdr:row>
      <xdr:rowOff>543818</xdr:rowOff>
    </xdr:from>
    <xdr:to>
      <xdr:col>0</xdr:col>
      <xdr:colOff>4354478</xdr:colOff>
      <xdr:row>346</xdr:row>
      <xdr:rowOff>735113</xdr:rowOff>
    </xdr:to>
    <xdr:pic>
      <xdr:nvPicPr>
        <xdr:cNvPr id="56661" name="Picture 79">
          <a:extLst>
            <a:ext uri="{FF2B5EF4-FFF2-40B4-BE49-F238E27FC236}">
              <a16:creationId xmlns:a16="http://schemas.microsoft.com/office/drawing/2014/main" xmlns="" id="{00000000-0008-0000-0000-00005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409575" y="819645300"/>
          <a:ext cx="3943350" cy="2419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352</xdr:row>
      <xdr:rowOff>410021</xdr:rowOff>
    </xdr:from>
    <xdr:to>
      <xdr:col>0</xdr:col>
      <xdr:colOff>4383221</xdr:colOff>
      <xdr:row>354</xdr:row>
      <xdr:rowOff>592683</xdr:rowOff>
    </xdr:to>
    <xdr:pic>
      <xdr:nvPicPr>
        <xdr:cNvPr id="56662" name="Picture 79">
          <a:extLst>
            <a:ext uri="{FF2B5EF4-FFF2-40B4-BE49-F238E27FC236}">
              <a16:creationId xmlns:a16="http://schemas.microsoft.com/office/drawing/2014/main" xmlns="" id="{00000000-0008-0000-0000-00005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47675" y="828227325"/>
          <a:ext cx="3933825" cy="2409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914967</xdr:colOff>
      <xdr:row>359</xdr:row>
      <xdr:rowOff>210741</xdr:rowOff>
    </xdr:from>
    <xdr:to>
      <xdr:col>0</xdr:col>
      <xdr:colOff>3837115</xdr:colOff>
      <xdr:row>359</xdr:row>
      <xdr:rowOff>2026692</xdr:rowOff>
    </xdr:to>
    <xdr:pic>
      <xdr:nvPicPr>
        <xdr:cNvPr id="56663" name="Picture 79">
          <a:extLst>
            <a:ext uri="{FF2B5EF4-FFF2-40B4-BE49-F238E27FC236}">
              <a16:creationId xmlns:a16="http://schemas.microsoft.com/office/drawing/2014/main" xmlns="" id="{00000000-0008-0000-0000-00005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914400" y="836799825"/>
          <a:ext cx="292417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2629932</xdr:colOff>
      <xdr:row>368</xdr:row>
      <xdr:rowOff>0</xdr:rowOff>
    </xdr:from>
    <xdr:to>
      <xdr:col>0</xdr:col>
      <xdr:colOff>4665855</xdr:colOff>
      <xdr:row>370</xdr:row>
      <xdr:rowOff>934269</xdr:rowOff>
    </xdr:to>
    <xdr:pic>
      <xdr:nvPicPr>
        <xdr:cNvPr id="56664" name="Picture 89">
          <a:extLst>
            <a:ext uri="{FF2B5EF4-FFF2-40B4-BE49-F238E27FC236}">
              <a16:creationId xmlns:a16="http://schemas.microsoft.com/office/drawing/2014/main" xmlns="" id="{00000000-0008-0000-0000-00005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628900" y="849363300"/>
          <a:ext cx="2038350" cy="388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2639513</xdr:colOff>
      <xdr:row>377</xdr:row>
      <xdr:rowOff>0</xdr:rowOff>
    </xdr:from>
    <xdr:to>
      <xdr:col>0</xdr:col>
      <xdr:colOff>4665855</xdr:colOff>
      <xdr:row>379</xdr:row>
      <xdr:rowOff>934269</xdr:rowOff>
    </xdr:to>
    <xdr:pic>
      <xdr:nvPicPr>
        <xdr:cNvPr id="56665" name="Picture 89">
          <a:extLst>
            <a:ext uri="{FF2B5EF4-FFF2-40B4-BE49-F238E27FC236}">
              <a16:creationId xmlns:a16="http://schemas.microsoft.com/office/drawing/2014/main" xmlns="" id="{00000000-0008-0000-0000-00005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638425" y="865603425"/>
          <a:ext cx="2028825" cy="388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2543705</xdr:colOff>
      <xdr:row>378</xdr:row>
      <xdr:rowOff>1065532</xdr:rowOff>
    </xdr:to>
    <xdr:pic>
      <xdr:nvPicPr>
        <xdr:cNvPr id="56666" name="Рисунок 669">
          <a:extLst>
            <a:ext uri="{FF2B5EF4-FFF2-40B4-BE49-F238E27FC236}">
              <a16:creationId xmlns:a16="http://schemas.microsoft.com/office/drawing/2014/main" xmlns="" id="{00000000-0008-0000-0000-00005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866336850"/>
          <a:ext cx="254317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382</xdr:row>
      <xdr:rowOff>285750</xdr:rowOff>
    </xdr:from>
    <xdr:to>
      <xdr:col>0</xdr:col>
      <xdr:colOff>4665855</xdr:colOff>
      <xdr:row>383</xdr:row>
      <xdr:rowOff>1351360</xdr:rowOff>
    </xdr:to>
    <xdr:pic>
      <xdr:nvPicPr>
        <xdr:cNvPr id="56667" name="Picture 89">
          <a:extLst>
            <a:ext uri="{FF2B5EF4-FFF2-40B4-BE49-F238E27FC236}">
              <a16:creationId xmlns:a16="http://schemas.microsoft.com/office/drawing/2014/main" xmlns="" id="{00000000-0008-0000-0000-00005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143250" y="880033800"/>
          <a:ext cx="1524000" cy="259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646705</xdr:colOff>
      <xdr:row>391</xdr:row>
      <xdr:rowOff>529642</xdr:rowOff>
    </xdr:from>
    <xdr:to>
      <xdr:col>0</xdr:col>
      <xdr:colOff>4579627</xdr:colOff>
      <xdr:row>392</xdr:row>
      <xdr:rowOff>1523738</xdr:rowOff>
    </xdr:to>
    <xdr:pic>
      <xdr:nvPicPr>
        <xdr:cNvPr id="56668" name="Picture 101">
          <a:extLst>
            <a:ext uri="{FF2B5EF4-FFF2-40B4-BE49-F238E27FC236}">
              <a16:creationId xmlns:a16="http://schemas.microsoft.com/office/drawing/2014/main" xmlns="" id="{00000000-0008-0000-0000-00005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647700" y="896102475"/>
          <a:ext cx="3933825" cy="307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394</xdr:row>
      <xdr:rowOff>376312</xdr:rowOff>
    </xdr:from>
    <xdr:to>
      <xdr:col>0</xdr:col>
      <xdr:colOff>4574837</xdr:colOff>
      <xdr:row>394</xdr:row>
      <xdr:rowOff>2996022</xdr:rowOff>
    </xdr:to>
    <xdr:pic>
      <xdr:nvPicPr>
        <xdr:cNvPr id="56669" name="Picture 105">
          <a:extLst>
            <a:ext uri="{FF2B5EF4-FFF2-40B4-BE49-F238E27FC236}">
              <a16:creationId xmlns:a16="http://schemas.microsoft.com/office/drawing/2014/main" xmlns="" id="{00000000-0008-0000-0000-00005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543175" y="901398375"/>
          <a:ext cx="202882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220359</xdr:colOff>
      <xdr:row>396</xdr:row>
      <xdr:rowOff>0</xdr:rowOff>
    </xdr:from>
    <xdr:to>
      <xdr:col>0</xdr:col>
      <xdr:colOff>4857471</xdr:colOff>
      <xdr:row>396</xdr:row>
      <xdr:rowOff>2885740</xdr:rowOff>
    </xdr:to>
    <xdr:pic>
      <xdr:nvPicPr>
        <xdr:cNvPr id="56670" name="Picture 109">
          <a:extLst>
            <a:ext uri="{FF2B5EF4-FFF2-40B4-BE49-F238E27FC236}">
              <a16:creationId xmlns:a16="http://schemas.microsoft.com/office/drawing/2014/main" xmlns="" id="{00000000-0008-0000-0000-00005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19075" y="905998950"/>
          <a:ext cx="4638675" cy="321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2601190</xdr:colOff>
      <xdr:row>407</xdr:row>
      <xdr:rowOff>599517</xdr:rowOff>
    </xdr:from>
    <xdr:to>
      <xdr:col>0</xdr:col>
      <xdr:colOff>4637112</xdr:colOff>
      <xdr:row>409</xdr:row>
      <xdr:rowOff>921866</xdr:rowOff>
    </xdr:to>
    <xdr:pic>
      <xdr:nvPicPr>
        <xdr:cNvPr id="56671" name="Picture 27">
          <a:extLst>
            <a:ext uri="{FF2B5EF4-FFF2-40B4-BE49-F238E27FC236}">
              <a16:creationId xmlns:a16="http://schemas.microsoft.com/office/drawing/2014/main" xmlns="" id="{00000000-0008-0000-0000-00005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600325" y="923410650"/>
          <a:ext cx="2038350" cy="307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2601190</xdr:colOff>
      <xdr:row>416</xdr:row>
      <xdr:rowOff>477255</xdr:rowOff>
    </xdr:from>
    <xdr:to>
      <xdr:col>0</xdr:col>
      <xdr:colOff>4637112</xdr:colOff>
      <xdr:row>418</xdr:row>
      <xdr:rowOff>693043</xdr:rowOff>
    </xdr:to>
    <xdr:pic>
      <xdr:nvPicPr>
        <xdr:cNvPr id="56672" name="Picture 27">
          <a:extLst>
            <a:ext uri="{FF2B5EF4-FFF2-40B4-BE49-F238E27FC236}">
              <a16:creationId xmlns:a16="http://schemas.microsoft.com/office/drawing/2014/main" xmlns="" id="{00000000-0008-0000-0000-00006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600325" y="933831000"/>
          <a:ext cx="2038350" cy="3105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2572448</xdr:colOff>
      <xdr:row>423</xdr:row>
      <xdr:rowOff>0</xdr:rowOff>
    </xdr:from>
    <xdr:to>
      <xdr:col>0</xdr:col>
      <xdr:colOff>4608370</xdr:colOff>
      <xdr:row>424</xdr:row>
      <xdr:rowOff>685799</xdr:rowOff>
    </xdr:to>
    <xdr:pic>
      <xdr:nvPicPr>
        <xdr:cNvPr id="56673" name="Picture 33">
          <a:extLst>
            <a:ext uri="{FF2B5EF4-FFF2-40B4-BE49-F238E27FC236}">
              <a16:creationId xmlns:a16="http://schemas.microsoft.com/office/drawing/2014/main" xmlns="" id="{00000000-0008-0000-0000-00006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571750" y="941832000"/>
          <a:ext cx="2038350" cy="2600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2668256</xdr:colOff>
      <xdr:row>425</xdr:row>
      <xdr:rowOff>0</xdr:rowOff>
    </xdr:from>
    <xdr:to>
      <xdr:col>0</xdr:col>
      <xdr:colOff>4637112</xdr:colOff>
      <xdr:row>426</xdr:row>
      <xdr:rowOff>693689</xdr:rowOff>
    </xdr:to>
    <xdr:pic>
      <xdr:nvPicPr>
        <xdr:cNvPr id="56674" name="Picture 39">
          <a:extLst>
            <a:ext uri="{FF2B5EF4-FFF2-40B4-BE49-F238E27FC236}">
              <a16:creationId xmlns:a16="http://schemas.microsoft.com/office/drawing/2014/main" xmlns="" id="{00000000-0008-0000-0000-00006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667000" y="944803800"/>
          <a:ext cx="197167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423</xdr:row>
      <xdr:rowOff>237976</xdr:rowOff>
    </xdr:from>
    <xdr:to>
      <xdr:col>0</xdr:col>
      <xdr:colOff>2045503</xdr:colOff>
      <xdr:row>424</xdr:row>
      <xdr:rowOff>981818</xdr:rowOff>
    </xdr:to>
    <xdr:pic>
      <xdr:nvPicPr>
        <xdr:cNvPr id="56675" name="Picture 41">
          <a:extLst>
            <a:ext uri="{FF2B5EF4-FFF2-40B4-BE49-F238E27FC236}">
              <a16:creationId xmlns:a16="http://schemas.microsoft.com/office/drawing/2014/main" xmlns="" id="{00000000-0008-0000-0000-00006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942070125"/>
          <a:ext cx="2047875" cy="265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428</xdr:row>
      <xdr:rowOff>383084</xdr:rowOff>
    </xdr:from>
    <xdr:to>
      <xdr:col>0</xdr:col>
      <xdr:colOff>4570047</xdr:colOff>
      <xdr:row>429</xdr:row>
      <xdr:rowOff>1121569</xdr:rowOff>
    </xdr:to>
    <xdr:pic>
      <xdr:nvPicPr>
        <xdr:cNvPr id="56676" name="Picture 33">
          <a:extLst>
            <a:ext uri="{FF2B5EF4-FFF2-40B4-BE49-F238E27FC236}">
              <a16:creationId xmlns:a16="http://schemas.microsoft.com/office/drawing/2014/main" xmlns="" id="{00000000-0008-0000-0000-00006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543175" y="949642500"/>
          <a:ext cx="2028825" cy="268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2610771</xdr:colOff>
      <xdr:row>431</xdr:row>
      <xdr:rowOff>249585</xdr:rowOff>
    </xdr:from>
    <xdr:to>
      <xdr:col>0</xdr:col>
      <xdr:colOff>4570047</xdr:colOff>
      <xdr:row>432</xdr:row>
      <xdr:rowOff>894755</xdr:rowOff>
    </xdr:to>
    <xdr:pic>
      <xdr:nvPicPr>
        <xdr:cNvPr id="56677" name="Picture 39">
          <a:extLst>
            <a:ext uri="{FF2B5EF4-FFF2-40B4-BE49-F238E27FC236}">
              <a16:creationId xmlns:a16="http://schemas.microsoft.com/office/drawing/2014/main" xmlns="" id="{00000000-0008-0000-0000-00006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609850" y="953966850"/>
          <a:ext cx="1962150" cy="256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2572448</xdr:colOff>
      <xdr:row>433</xdr:row>
      <xdr:rowOff>121890</xdr:rowOff>
    </xdr:from>
    <xdr:to>
      <xdr:col>0</xdr:col>
      <xdr:colOff>4617951</xdr:colOff>
      <xdr:row>434</xdr:row>
      <xdr:rowOff>790277</xdr:rowOff>
    </xdr:to>
    <xdr:pic>
      <xdr:nvPicPr>
        <xdr:cNvPr id="56678" name="Picture 41">
          <a:extLst>
            <a:ext uri="{FF2B5EF4-FFF2-40B4-BE49-F238E27FC236}">
              <a16:creationId xmlns:a16="http://schemas.microsoft.com/office/drawing/2014/main" xmlns="" id="{00000000-0008-0000-0000-00006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571750" y="956814825"/>
          <a:ext cx="2047875" cy="2581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407184</xdr:colOff>
      <xdr:row>431</xdr:row>
      <xdr:rowOff>638473</xdr:rowOff>
    </xdr:from>
    <xdr:to>
      <xdr:col>0</xdr:col>
      <xdr:colOff>2467059</xdr:colOff>
      <xdr:row>432</xdr:row>
      <xdr:rowOff>638473</xdr:rowOff>
    </xdr:to>
    <xdr:pic>
      <xdr:nvPicPr>
        <xdr:cNvPr id="56679" name="Picture 47">
          <a:extLst>
            <a:ext uri="{FF2B5EF4-FFF2-40B4-BE49-F238E27FC236}">
              <a16:creationId xmlns:a16="http://schemas.microsoft.com/office/drawing/2014/main" xmlns="" id="{00000000-0008-0000-0000-00006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409575" y="954357375"/>
          <a:ext cx="2057400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268263</xdr:colOff>
      <xdr:row>425</xdr:row>
      <xdr:rowOff>0</xdr:rowOff>
    </xdr:from>
    <xdr:to>
      <xdr:col>0</xdr:col>
      <xdr:colOff>2859872</xdr:colOff>
      <xdr:row>425</xdr:row>
      <xdr:rowOff>1442938</xdr:rowOff>
    </xdr:to>
    <xdr:pic>
      <xdr:nvPicPr>
        <xdr:cNvPr id="56680" name="Picture 49">
          <a:extLst>
            <a:ext uri="{FF2B5EF4-FFF2-40B4-BE49-F238E27FC236}">
              <a16:creationId xmlns:a16="http://schemas.microsoft.com/office/drawing/2014/main" xmlns="" id="{00000000-0008-0000-0000-00006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66700" y="944803800"/>
          <a:ext cx="2590800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1058895</xdr:colOff>
      <xdr:row>439</xdr:row>
      <xdr:rowOff>915011</xdr:rowOff>
    </xdr:from>
    <xdr:to>
      <xdr:col>0</xdr:col>
      <xdr:colOff>2107994</xdr:colOff>
      <xdr:row>440</xdr:row>
      <xdr:rowOff>543299</xdr:rowOff>
    </xdr:to>
    <xdr:pic>
      <xdr:nvPicPr>
        <xdr:cNvPr id="56683" name="Picture 61">
          <a:extLst>
            <a:ext uri="{FF2B5EF4-FFF2-40B4-BE49-F238E27FC236}">
              <a16:creationId xmlns:a16="http://schemas.microsoft.com/office/drawing/2014/main" xmlns="" id="{00000000-0008-0000-0000-00006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58895" y="792342248"/>
          <a:ext cx="1049099" cy="113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442</xdr:row>
      <xdr:rowOff>383084</xdr:rowOff>
    </xdr:from>
    <xdr:to>
      <xdr:col>0</xdr:col>
      <xdr:colOff>1398798</xdr:colOff>
      <xdr:row>443</xdr:row>
      <xdr:rowOff>17263</xdr:rowOff>
    </xdr:to>
    <xdr:pic>
      <xdr:nvPicPr>
        <xdr:cNvPr id="56685" name="Picture 61">
          <a:extLst>
            <a:ext uri="{FF2B5EF4-FFF2-40B4-BE49-F238E27FC236}">
              <a16:creationId xmlns:a16="http://schemas.microsoft.com/office/drawing/2014/main" xmlns="" id="{00000000-0008-0000-0000-00006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52425" y="975169500"/>
          <a:ext cx="1047750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1686223</xdr:colOff>
      <xdr:row>442</xdr:row>
      <xdr:rowOff>446931</xdr:rowOff>
    </xdr:from>
    <xdr:to>
      <xdr:col>0</xdr:col>
      <xdr:colOff>2639513</xdr:colOff>
      <xdr:row>443</xdr:row>
      <xdr:rowOff>92719</xdr:rowOff>
    </xdr:to>
    <xdr:pic>
      <xdr:nvPicPr>
        <xdr:cNvPr id="56686" name="Picture 63">
          <a:extLst>
            <a:ext uri="{FF2B5EF4-FFF2-40B4-BE49-F238E27FC236}">
              <a16:creationId xmlns:a16="http://schemas.microsoft.com/office/drawing/2014/main" xmlns="" id="{00000000-0008-0000-0000-00006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685925" y="975236175"/>
          <a:ext cx="952500" cy="137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483831</xdr:colOff>
      <xdr:row>437</xdr:row>
      <xdr:rowOff>145554</xdr:rowOff>
    </xdr:from>
    <xdr:to>
      <xdr:col>0</xdr:col>
      <xdr:colOff>2673046</xdr:colOff>
      <xdr:row>437</xdr:row>
      <xdr:rowOff>1890068</xdr:rowOff>
    </xdr:to>
    <xdr:pic>
      <xdr:nvPicPr>
        <xdr:cNvPr id="56687" name="Picture 65">
          <a:extLst>
            <a:ext uri="{FF2B5EF4-FFF2-40B4-BE49-F238E27FC236}">
              <a16:creationId xmlns:a16="http://schemas.microsoft.com/office/drawing/2014/main" xmlns="" id="{00000000-0008-0000-0000-00006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485775" y="962777475"/>
          <a:ext cx="2190750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442</xdr:row>
      <xdr:rowOff>354062</xdr:rowOff>
    </xdr:from>
    <xdr:to>
      <xdr:col>0</xdr:col>
      <xdr:colOff>4732920</xdr:colOff>
      <xdr:row>443</xdr:row>
      <xdr:rowOff>206076</xdr:rowOff>
    </xdr:to>
    <xdr:pic>
      <xdr:nvPicPr>
        <xdr:cNvPr id="56688" name="Picture 65">
          <a:extLst>
            <a:ext uri="{FF2B5EF4-FFF2-40B4-BE49-F238E27FC236}">
              <a16:creationId xmlns:a16="http://schemas.microsoft.com/office/drawing/2014/main" xmlns="" id="{00000000-0008-0000-0000-00007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981325" y="975140925"/>
          <a:ext cx="175260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1504187</xdr:colOff>
      <xdr:row>1</xdr:row>
      <xdr:rowOff>123899</xdr:rowOff>
    </xdr:to>
    <xdr:pic>
      <xdr:nvPicPr>
        <xdr:cNvPr id="56689" name="Picture 71">
          <a:extLst>
            <a:ext uri="{FF2B5EF4-FFF2-40B4-BE49-F238E27FC236}">
              <a16:creationId xmlns:a16="http://schemas.microsoft.com/office/drawing/2014/main" xmlns="" id="{00000000-0008-0000-0000-00007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150495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1504187</xdr:colOff>
      <xdr:row>1</xdr:row>
      <xdr:rowOff>123899</xdr:rowOff>
    </xdr:to>
    <xdr:pic>
      <xdr:nvPicPr>
        <xdr:cNvPr id="56690" name="Picture 73">
          <a:extLst>
            <a:ext uri="{FF2B5EF4-FFF2-40B4-BE49-F238E27FC236}">
              <a16:creationId xmlns:a16="http://schemas.microsoft.com/office/drawing/2014/main" xmlns="" id="{00000000-0008-0000-0000-00007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1504950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2882793</xdr:colOff>
      <xdr:row>437</xdr:row>
      <xdr:rowOff>127914</xdr:rowOff>
    </xdr:from>
    <xdr:to>
      <xdr:col>0</xdr:col>
      <xdr:colOff>4171412</xdr:colOff>
      <xdr:row>437</xdr:row>
      <xdr:rowOff>2448200</xdr:rowOff>
    </xdr:to>
    <xdr:pic>
      <xdr:nvPicPr>
        <xdr:cNvPr id="56691" name="Picture 83">
          <a:extLst>
            <a:ext uri="{FF2B5EF4-FFF2-40B4-BE49-F238E27FC236}">
              <a16:creationId xmlns:a16="http://schemas.microsoft.com/office/drawing/2014/main" xmlns="" id="{00000000-0008-0000-0000-00007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882793" y="788446993"/>
          <a:ext cx="1288619" cy="23202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449</xdr:row>
      <xdr:rowOff>193477</xdr:rowOff>
    </xdr:from>
    <xdr:to>
      <xdr:col>0</xdr:col>
      <xdr:colOff>4076635</xdr:colOff>
      <xdr:row>449</xdr:row>
      <xdr:rowOff>1495028</xdr:rowOff>
    </xdr:to>
    <xdr:pic>
      <xdr:nvPicPr>
        <xdr:cNvPr id="56692" name="Picture 89">
          <a:extLst>
            <a:ext uri="{FF2B5EF4-FFF2-40B4-BE49-F238E27FC236}">
              <a16:creationId xmlns:a16="http://schemas.microsoft.com/office/drawing/2014/main" xmlns="" id="{00000000-0008-0000-0000-00007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952500" y="984275400"/>
          <a:ext cx="3124200" cy="1552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3239495</xdr:colOff>
      <xdr:row>11</xdr:row>
      <xdr:rowOff>38174</xdr:rowOff>
    </xdr:from>
    <xdr:to>
      <xdr:col>1</xdr:col>
      <xdr:colOff>11469469</xdr:colOff>
      <xdr:row>12</xdr:row>
      <xdr:rowOff>600148</xdr:rowOff>
    </xdr:to>
    <xdr:pic>
      <xdr:nvPicPr>
        <xdr:cNvPr id="56694" name="Picture 93">
          <a:extLst>
            <a:ext uri="{FF2B5EF4-FFF2-40B4-BE49-F238E27FC236}">
              <a16:creationId xmlns:a16="http://schemas.microsoft.com/office/drawing/2014/main" xmlns="" id="{00000000-0008-0000-0000-00007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8144870" y="3371924"/>
          <a:ext cx="8229974" cy="19907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1398798</xdr:colOff>
      <xdr:row>302</xdr:row>
      <xdr:rowOff>91678</xdr:rowOff>
    </xdr:from>
    <xdr:to>
      <xdr:col>0</xdr:col>
      <xdr:colOff>3209572</xdr:colOff>
      <xdr:row>302</xdr:row>
      <xdr:rowOff>2846437</xdr:rowOff>
    </xdr:to>
    <xdr:pic>
      <xdr:nvPicPr>
        <xdr:cNvPr id="56695" name="Picture 53">
          <a:extLst>
            <a:ext uri="{FF2B5EF4-FFF2-40B4-BE49-F238E27FC236}">
              <a16:creationId xmlns:a16="http://schemas.microsoft.com/office/drawing/2014/main" xmlns="" id="{00000000-0008-0000-0000-00007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400175" y="761076075"/>
          <a:ext cx="1809750" cy="2743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1523349</xdr:colOff>
      <xdr:row>2</xdr:row>
      <xdr:rowOff>76349</xdr:rowOff>
    </xdr:to>
    <xdr:pic>
      <xdr:nvPicPr>
        <xdr:cNvPr id="56696" name="Picture 39">
          <a:extLst>
            <a:ext uri="{FF2B5EF4-FFF2-40B4-BE49-F238E27FC236}">
              <a16:creationId xmlns:a16="http://schemas.microsoft.com/office/drawing/2014/main" xmlns="" id="{00000000-0008-0000-0000-00007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152400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426346</xdr:colOff>
      <xdr:row>388</xdr:row>
      <xdr:rowOff>356964</xdr:rowOff>
    </xdr:from>
    <xdr:to>
      <xdr:col>0</xdr:col>
      <xdr:colOff>2826339</xdr:colOff>
      <xdr:row>388</xdr:row>
      <xdr:rowOff>1812280</xdr:rowOff>
    </xdr:to>
    <xdr:pic>
      <xdr:nvPicPr>
        <xdr:cNvPr id="56697" name="Picture 35">
          <a:extLst>
            <a:ext uri="{FF2B5EF4-FFF2-40B4-BE49-F238E27FC236}">
              <a16:creationId xmlns:a16="http://schemas.microsoft.com/office/drawing/2014/main" xmlns="" id="{00000000-0008-0000-0000-00007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428625" y="890044575"/>
          <a:ext cx="2400300" cy="1457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392813</xdr:colOff>
      <xdr:row>389</xdr:row>
      <xdr:rowOff>290996</xdr:rowOff>
    </xdr:from>
    <xdr:to>
      <xdr:col>0</xdr:col>
      <xdr:colOff>2601190</xdr:colOff>
      <xdr:row>389</xdr:row>
      <xdr:rowOff>1640160</xdr:rowOff>
    </xdr:to>
    <xdr:pic>
      <xdr:nvPicPr>
        <xdr:cNvPr id="56698" name="Picture 37">
          <a:extLst>
            <a:ext uri="{FF2B5EF4-FFF2-40B4-BE49-F238E27FC236}">
              <a16:creationId xmlns:a16="http://schemas.microsoft.com/office/drawing/2014/main" xmlns="" id="{00000000-0008-0000-0000-00007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390525" y="892330575"/>
          <a:ext cx="2209800" cy="1352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388</xdr:row>
      <xdr:rowOff>274588</xdr:rowOff>
    </xdr:from>
    <xdr:to>
      <xdr:col>0</xdr:col>
      <xdr:colOff>4694597</xdr:colOff>
      <xdr:row>388</xdr:row>
      <xdr:rowOff>1977033</xdr:rowOff>
    </xdr:to>
    <xdr:pic>
      <xdr:nvPicPr>
        <xdr:cNvPr id="56699" name="Picture 39">
          <a:extLst>
            <a:ext uri="{FF2B5EF4-FFF2-40B4-BE49-F238E27FC236}">
              <a16:creationId xmlns:a16="http://schemas.microsoft.com/office/drawing/2014/main" xmlns="" id="{00000000-0008-0000-0000-00007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114675" y="889968375"/>
          <a:ext cx="1581150" cy="1704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389</xdr:row>
      <xdr:rowOff>282178</xdr:rowOff>
    </xdr:from>
    <xdr:to>
      <xdr:col>0</xdr:col>
      <xdr:colOff>4512562</xdr:colOff>
      <xdr:row>389</xdr:row>
      <xdr:rowOff>1939975</xdr:rowOff>
    </xdr:to>
    <xdr:pic>
      <xdr:nvPicPr>
        <xdr:cNvPr id="56700" name="Picture 41">
          <a:extLst>
            <a:ext uri="{FF2B5EF4-FFF2-40B4-BE49-F238E27FC236}">
              <a16:creationId xmlns:a16="http://schemas.microsoft.com/office/drawing/2014/main" xmlns="" id="{00000000-0008-0000-0000-00007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3114675" y="892321050"/>
          <a:ext cx="1400175" cy="165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290</xdr:row>
      <xdr:rowOff>211187</xdr:rowOff>
    </xdr:from>
    <xdr:to>
      <xdr:col>0</xdr:col>
      <xdr:colOff>4067054</xdr:colOff>
      <xdr:row>290</xdr:row>
      <xdr:rowOff>1939082</xdr:rowOff>
    </xdr:to>
    <xdr:pic>
      <xdr:nvPicPr>
        <xdr:cNvPr id="56701" name="Picture 31">
          <a:extLst>
            <a:ext uri="{FF2B5EF4-FFF2-40B4-BE49-F238E27FC236}">
              <a16:creationId xmlns:a16="http://schemas.microsoft.com/office/drawing/2014/main" xmlns="" id="{00000000-0008-0000-0000-00007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171575" y="646471275"/>
          <a:ext cx="2895600" cy="172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56927</xdr:rowOff>
    </xdr:to>
    <xdr:pic>
      <xdr:nvPicPr>
        <xdr:cNvPr id="56702" name="Picture 40374">
          <a:extLst>
            <a:ext uri="{FF2B5EF4-FFF2-40B4-BE49-F238E27FC236}">
              <a16:creationId xmlns:a16="http://schemas.microsoft.com/office/drawing/2014/main" xmlns="" id="{00000000-0008-0000-0000-00007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129540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531735</xdr:colOff>
      <xdr:row>222</xdr:row>
      <xdr:rowOff>476399</xdr:rowOff>
    </xdr:from>
    <xdr:to>
      <xdr:col>0</xdr:col>
      <xdr:colOff>2371251</xdr:colOff>
      <xdr:row>222</xdr:row>
      <xdr:rowOff>2360340</xdr:rowOff>
    </xdr:to>
    <xdr:pic>
      <xdr:nvPicPr>
        <xdr:cNvPr id="56703" name="Picture 2">
          <a:extLst>
            <a:ext uri="{FF2B5EF4-FFF2-40B4-BE49-F238E27FC236}">
              <a16:creationId xmlns:a16="http://schemas.microsoft.com/office/drawing/2014/main" xmlns="" id="{00000000-0008-0000-0000-00007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533400" y="513778500"/>
          <a:ext cx="1838325" cy="1885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3113763</xdr:colOff>
      <xdr:row>222</xdr:row>
      <xdr:rowOff>54136</xdr:rowOff>
    </xdr:from>
    <xdr:to>
      <xdr:col>0</xdr:col>
      <xdr:colOff>4598789</xdr:colOff>
      <xdr:row>222</xdr:row>
      <xdr:rowOff>2497506</xdr:rowOff>
    </xdr:to>
    <xdr:pic>
      <xdr:nvPicPr>
        <xdr:cNvPr id="56704" name="Рисунок 1">
          <a:extLst>
            <a:ext uri="{FF2B5EF4-FFF2-40B4-BE49-F238E27FC236}">
              <a16:creationId xmlns:a16="http://schemas.microsoft.com/office/drawing/2014/main" xmlns="" id="{00000000-0008-0000-0000-00008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3114675" y="513359400"/>
          <a:ext cx="1485900" cy="2466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325748</xdr:colOff>
      <xdr:row>88</xdr:row>
      <xdr:rowOff>167357</xdr:rowOff>
    </xdr:from>
    <xdr:to>
      <xdr:col>0</xdr:col>
      <xdr:colOff>2553286</xdr:colOff>
      <xdr:row>88</xdr:row>
      <xdr:rowOff>2993554</xdr:rowOff>
    </xdr:to>
    <xdr:pic>
      <xdr:nvPicPr>
        <xdr:cNvPr id="56705" name="Рисунок 4">
          <a:extLst>
            <a:ext uri="{FF2B5EF4-FFF2-40B4-BE49-F238E27FC236}">
              <a16:creationId xmlns:a16="http://schemas.microsoft.com/office/drawing/2014/main" xmlns="" id="{00000000-0008-0000-0000-00008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323850" y="153800175"/>
          <a:ext cx="2228850" cy="2857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694609</xdr:colOff>
      <xdr:row>89</xdr:row>
      <xdr:rowOff>60089</xdr:rowOff>
    </xdr:from>
    <xdr:to>
      <xdr:col>0</xdr:col>
      <xdr:colOff>2160473</xdr:colOff>
      <xdr:row>89</xdr:row>
      <xdr:rowOff>2852539</xdr:rowOff>
    </xdr:to>
    <xdr:pic>
      <xdr:nvPicPr>
        <xdr:cNvPr id="56706" name="Рисунок 702">
          <a:extLst>
            <a:ext uri="{FF2B5EF4-FFF2-40B4-BE49-F238E27FC236}">
              <a16:creationId xmlns:a16="http://schemas.microsoft.com/office/drawing/2014/main" xmlns="" id="{00000000-0008-0000-0000-00008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695325" y="156981525"/>
          <a:ext cx="1466850" cy="282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2476640</xdr:colOff>
      <xdr:row>88</xdr:row>
      <xdr:rowOff>476324</xdr:rowOff>
    </xdr:from>
    <xdr:to>
      <xdr:col>0</xdr:col>
      <xdr:colOff>4828729</xdr:colOff>
      <xdr:row>88</xdr:row>
      <xdr:rowOff>2505563</xdr:rowOff>
    </xdr:to>
    <xdr:pic>
      <xdr:nvPicPr>
        <xdr:cNvPr id="56707" name="Рисунок 703">
          <a:extLst>
            <a:ext uri="{FF2B5EF4-FFF2-40B4-BE49-F238E27FC236}">
              <a16:creationId xmlns:a16="http://schemas.microsoft.com/office/drawing/2014/main" xmlns="" id="{00000000-0008-0000-0000-00008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476500" y="154104975"/>
          <a:ext cx="2352675" cy="2095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2543705</xdr:colOff>
      <xdr:row>89</xdr:row>
      <xdr:rowOff>492733</xdr:rowOff>
    </xdr:from>
    <xdr:to>
      <xdr:col>0</xdr:col>
      <xdr:colOff>4732920</xdr:colOff>
      <xdr:row>89</xdr:row>
      <xdr:rowOff>2604799</xdr:rowOff>
    </xdr:to>
    <xdr:pic>
      <xdr:nvPicPr>
        <xdr:cNvPr id="56708" name="Рисунок 704">
          <a:extLst>
            <a:ext uri="{FF2B5EF4-FFF2-40B4-BE49-F238E27FC236}">
              <a16:creationId xmlns:a16="http://schemas.microsoft.com/office/drawing/2014/main" xmlns="" id="{00000000-0008-0000-0000-00008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543175" y="157419675"/>
          <a:ext cx="2190750" cy="2152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969051</xdr:colOff>
      <xdr:row>96</xdr:row>
      <xdr:rowOff>1418639</xdr:rowOff>
    </xdr:from>
    <xdr:to>
      <xdr:col>0</xdr:col>
      <xdr:colOff>4121138</xdr:colOff>
      <xdr:row>98</xdr:row>
      <xdr:rowOff>289967</xdr:rowOff>
    </xdr:to>
    <xdr:pic>
      <xdr:nvPicPr>
        <xdr:cNvPr id="56709" name="Рисунок 711">
          <a:extLst>
            <a:ext uri="{FF2B5EF4-FFF2-40B4-BE49-F238E27FC236}">
              <a16:creationId xmlns:a16="http://schemas.microsoft.com/office/drawing/2014/main" xmlns="" id="{00000000-0008-0000-0000-00008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969051" y="180654291"/>
          <a:ext cx="3152087" cy="39237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295</xdr:row>
      <xdr:rowOff>291145</xdr:rowOff>
    </xdr:from>
    <xdr:to>
      <xdr:col>0</xdr:col>
      <xdr:colOff>3267056</xdr:colOff>
      <xdr:row>295</xdr:row>
      <xdr:rowOff>2853221</xdr:rowOff>
    </xdr:to>
    <xdr:pic>
      <xdr:nvPicPr>
        <xdr:cNvPr id="56710" name="Рисунок 730">
          <a:extLst>
            <a:ext uri="{FF2B5EF4-FFF2-40B4-BE49-F238E27FC236}">
              <a16:creationId xmlns:a16="http://schemas.microsoft.com/office/drawing/2014/main" xmlns="" id="{00000000-0008-0000-0000-00008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590675" y="741178350"/>
          <a:ext cx="1676400" cy="256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1647899</xdr:colOff>
      <xdr:row>296</xdr:row>
      <xdr:rowOff>223391</xdr:rowOff>
    </xdr:from>
    <xdr:to>
      <xdr:col>0</xdr:col>
      <xdr:colOff>3238314</xdr:colOff>
      <xdr:row>296</xdr:row>
      <xdr:rowOff>2858641</xdr:rowOff>
    </xdr:to>
    <xdr:pic>
      <xdr:nvPicPr>
        <xdr:cNvPr id="56711" name="Рисунок 735">
          <a:extLst>
            <a:ext uri="{FF2B5EF4-FFF2-40B4-BE49-F238E27FC236}">
              <a16:creationId xmlns:a16="http://schemas.microsoft.com/office/drawing/2014/main" xmlns="" id="{00000000-0008-0000-0000-00008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647825" y="744083475"/>
          <a:ext cx="1590675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297</xdr:row>
      <xdr:rowOff>99120</xdr:rowOff>
    </xdr:from>
    <xdr:to>
      <xdr:col>0</xdr:col>
      <xdr:colOff>3305380</xdr:colOff>
      <xdr:row>297</xdr:row>
      <xdr:rowOff>2734370</xdr:rowOff>
    </xdr:to>
    <xdr:pic>
      <xdr:nvPicPr>
        <xdr:cNvPr id="56712" name="Рисунок 736">
          <a:extLst>
            <a:ext uri="{FF2B5EF4-FFF2-40B4-BE49-F238E27FC236}">
              <a16:creationId xmlns:a16="http://schemas.microsoft.com/office/drawing/2014/main" xmlns="" id="{00000000-0008-0000-0000-00008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619250" y="746969550"/>
          <a:ext cx="1685925" cy="2638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299</xdr:row>
      <xdr:rowOff>97110</xdr:rowOff>
    </xdr:from>
    <xdr:to>
      <xdr:col>0</xdr:col>
      <xdr:colOff>3267056</xdr:colOff>
      <xdr:row>299</xdr:row>
      <xdr:rowOff>2700610</xdr:rowOff>
    </xdr:to>
    <xdr:pic>
      <xdr:nvPicPr>
        <xdr:cNvPr id="56713" name="Рисунок 738">
          <a:extLst>
            <a:ext uri="{FF2B5EF4-FFF2-40B4-BE49-F238E27FC236}">
              <a16:creationId xmlns:a16="http://schemas.microsoft.com/office/drawing/2014/main" xmlns="" id="{00000000-0008-0000-0000-00008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619250" y="749788950"/>
          <a:ext cx="1647825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1552091</xdr:colOff>
      <xdr:row>300</xdr:row>
      <xdr:rowOff>94766</xdr:rowOff>
    </xdr:from>
    <xdr:to>
      <xdr:col>0</xdr:col>
      <xdr:colOff>3190410</xdr:colOff>
      <xdr:row>300</xdr:row>
      <xdr:rowOff>2642927</xdr:rowOff>
    </xdr:to>
    <xdr:pic>
      <xdr:nvPicPr>
        <xdr:cNvPr id="56715" name="Рисунок 741">
          <a:extLst>
            <a:ext uri="{FF2B5EF4-FFF2-40B4-BE49-F238E27FC236}">
              <a16:creationId xmlns:a16="http://schemas.microsoft.com/office/drawing/2014/main" xmlns="" id="{00000000-0008-0000-0000-00008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552575" y="755437275"/>
          <a:ext cx="1638300" cy="255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301</xdr:row>
      <xdr:rowOff>91976</xdr:rowOff>
    </xdr:from>
    <xdr:to>
      <xdr:col>0</xdr:col>
      <xdr:colOff>3305380</xdr:colOff>
      <xdr:row>301</xdr:row>
      <xdr:rowOff>2798142</xdr:rowOff>
    </xdr:to>
    <xdr:pic>
      <xdr:nvPicPr>
        <xdr:cNvPr id="56716" name="Рисунок 742">
          <a:extLst>
            <a:ext uri="{FF2B5EF4-FFF2-40B4-BE49-F238E27FC236}">
              <a16:creationId xmlns:a16="http://schemas.microsoft.com/office/drawing/2014/main" xmlns="" id="{00000000-0008-0000-0000-00008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590675" y="758132850"/>
          <a:ext cx="1714500" cy="268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1619157</xdr:colOff>
      <xdr:row>303</xdr:row>
      <xdr:rowOff>221270</xdr:rowOff>
    </xdr:from>
    <xdr:to>
      <xdr:col>0</xdr:col>
      <xdr:colOff>3209572</xdr:colOff>
      <xdr:row>303</xdr:row>
      <xdr:rowOff>2856520</xdr:rowOff>
    </xdr:to>
    <xdr:pic>
      <xdr:nvPicPr>
        <xdr:cNvPr id="56717" name="Рисунок 743">
          <a:extLst>
            <a:ext uri="{FF2B5EF4-FFF2-40B4-BE49-F238E27FC236}">
              <a16:creationId xmlns:a16="http://schemas.microsoft.com/office/drawing/2014/main" xmlns="" id="{00000000-0008-0000-0000-00008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619250" y="764133600"/>
          <a:ext cx="1590675" cy="2647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1116164</xdr:colOff>
      <xdr:row>400</xdr:row>
      <xdr:rowOff>0</xdr:rowOff>
    </xdr:from>
    <xdr:to>
      <xdr:col>0</xdr:col>
      <xdr:colOff>4182024</xdr:colOff>
      <xdr:row>401</xdr:row>
      <xdr:rowOff>599765</xdr:rowOff>
    </xdr:to>
    <xdr:pic>
      <xdr:nvPicPr>
        <xdr:cNvPr id="56718" name="Рисунок 708">
          <a:extLst>
            <a:ext uri="{FF2B5EF4-FFF2-40B4-BE49-F238E27FC236}">
              <a16:creationId xmlns:a16="http://schemas.microsoft.com/office/drawing/2014/main" xmlns="" id="{00000000-0008-0000-0000-00008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114425" y="914076150"/>
          <a:ext cx="3067050" cy="1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316167</xdr:colOff>
      <xdr:row>100</xdr:row>
      <xdr:rowOff>0</xdr:rowOff>
    </xdr:from>
    <xdr:to>
      <xdr:col>0</xdr:col>
      <xdr:colOff>3506577</xdr:colOff>
      <xdr:row>100</xdr:row>
      <xdr:rowOff>3599755</xdr:rowOff>
    </xdr:to>
    <xdr:pic>
      <xdr:nvPicPr>
        <xdr:cNvPr id="56719" name="Рисунок 1">
          <a:extLst>
            <a:ext uri="{FF2B5EF4-FFF2-40B4-BE49-F238E27FC236}">
              <a16:creationId xmlns:a16="http://schemas.microsoft.com/office/drawing/2014/main" xmlns="" id="{00000000-0008-0000-0000-00008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314325" y="188480700"/>
          <a:ext cx="3190875" cy="366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100</xdr:row>
      <xdr:rowOff>251110</xdr:rowOff>
    </xdr:from>
    <xdr:to>
      <xdr:col>0</xdr:col>
      <xdr:colOff>4752082</xdr:colOff>
      <xdr:row>100</xdr:row>
      <xdr:rowOff>3200933</xdr:rowOff>
    </xdr:to>
    <xdr:pic>
      <xdr:nvPicPr>
        <xdr:cNvPr id="56720" name="Рисунок 2">
          <a:extLst>
            <a:ext uri="{FF2B5EF4-FFF2-40B4-BE49-F238E27FC236}">
              <a16:creationId xmlns:a16="http://schemas.microsoft.com/office/drawing/2014/main" xmlns="" id="{00000000-0008-0000-0000-00009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3143250" y="188728350"/>
          <a:ext cx="1609725" cy="3009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101</xdr:row>
      <xdr:rowOff>68833</xdr:rowOff>
    </xdr:from>
    <xdr:to>
      <xdr:col>0</xdr:col>
      <xdr:colOff>3305380</xdr:colOff>
      <xdr:row>101</xdr:row>
      <xdr:rowOff>3354958</xdr:rowOff>
    </xdr:to>
    <xdr:pic>
      <xdr:nvPicPr>
        <xdr:cNvPr id="56721" name="Рисунок 6">
          <a:extLst>
            <a:ext uri="{FF2B5EF4-FFF2-40B4-BE49-F238E27FC236}">
              <a16:creationId xmlns:a16="http://schemas.microsoft.com/office/drawing/2014/main" xmlns="" id="{00000000-0008-0000-0000-00009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47675" y="192328800"/>
          <a:ext cx="2857500" cy="3362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101</xdr:row>
      <xdr:rowOff>192732</xdr:rowOff>
    </xdr:from>
    <xdr:to>
      <xdr:col>0</xdr:col>
      <xdr:colOff>4742501</xdr:colOff>
      <xdr:row>101</xdr:row>
      <xdr:rowOff>3144118</xdr:rowOff>
    </xdr:to>
    <xdr:pic>
      <xdr:nvPicPr>
        <xdr:cNvPr id="56722" name="Рисунок 7">
          <a:extLst>
            <a:ext uri="{FF2B5EF4-FFF2-40B4-BE49-F238E27FC236}">
              <a16:creationId xmlns:a16="http://schemas.microsoft.com/office/drawing/2014/main" xmlns="" id="{00000000-0008-0000-0000-00009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143250" y="19245262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102</xdr:row>
      <xdr:rowOff>117202</xdr:rowOff>
    </xdr:from>
    <xdr:to>
      <xdr:col>0</xdr:col>
      <xdr:colOff>2955680</xdr:colOff>
      <xdr:row>102</xdr:row>
      <xdr:rowOff>3181768</xdr:rowOff>
    </xdr:to>
    <xdr:pic>
      <xdr:nvPicPr>
        <xdr:cNvPr id="56723" name="Рисунок 8">
          <a:extLst>
            <a:ext uri="{FF2B5EF4-FFF2-40B4-BE49-F238E27FC236}">
              <a16:creationId xmlns:a16="http://schemas.microsoft.com/office/drawing/2014/main" xmlns="" id="{00000000-0008-0000-0000-00009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381000" y="195900675"/>
          <a:ext cx="2571750" cy="316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3171248</xdr:colOff>
      <xdr:row>102</xdr:row>
      <xdr:rowOff>130225</xdr:rowOff>
    </xdr:from>
    <xdr:to>
      <xdr:col>0</xdr:col>
      <xdr:colOff>4780824</xdr:colOff>
      <xdr:row>102</xdr:row>
      <xdr:rowOff>3100958</xdr:rowOff>
    </xdr:to>
    <xdr:pic>
      <xdr:nvPicPr>
        <xdr:cNvPr id="56724" name="Рисунок 9">
          <a:extLst>
            <a:ext uri="{FF2B5EF4-FFF2-40B4-BE49-F238E27FC236}">
              <a16:creationId xmlns:a16="http://schemas.microsoft.com/office/drawing/2014/main" xmlns="" id="{00000000-0008-0000-0000-00009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3171825" y="195919725"/>
          <a:ext cx="160972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103</xdr:row>
      <xdr:rowOff>65298</xdr:rowOff>
    </xdr:from>
    <xdr:to>
      <xdr:col>0</xdr:col>
      <xdr:colOff>2965261</xdr:colOff>
      <xdr:row>103</xdr:row>
      <xdr:rowOff>3171277</xdr:rowOff>
    </xdr:to>
    <xdr:pic>
      <xdr:nvPicPr>
        <xdr:cNvPr id="56725" name="Рисунок 11">
          <a:extLst>
            <a:ext uri="{FF2B5EF4-FFF2-40B4-BE49-F238E27FC236}">
              <a16:creationId xmlns:a16="http://schemas.microsoft.com/office/drawing/2014/main" xmlns="" id="{00000000-0008-0000-0000-00009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90500" y="199186800"/>
          <a:ext cx="2771775" cy="317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103</xdr:row>
      <xdr:rowOff>156716</xdr:rowOff>
    </xdr:from>
    <xdr:to>
      <xdr:col>0</xdr:col>
      <xdr:colOff>4742501</xdr:colOff>
      <xdr:row>103</xdr:row>
      <xdr:rowOff>3109999</xdr:rowOff>
    </xdr:to>
    <xdr:pic>
      <xdr:nvPicPr>
        <xdr:cNvPr id="56726" name="Рисунок 12">
          <a:extLst>
            <a:ext uri="{FF2B5EF4-FFF2-40B4-BE49-F238E27FC236}">
              <a16:creationId xmlns:a16="http://schemas.microsoft.com/office/drawing/2014/main" xmlns="" id="{00000000-0008-0000-0000-00009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143250" y="19927252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104</xdr:row>
      <xdr:rowOff>162074</xdr:rowOff>
    </xdr:from>
    <xdr:to>
      <xdr:col>0</xdr:col>
      <xdr:colOff>3075440</xdr:colOff>
      <xdr:row>104</xdr:row>
      <xdr:rowOff>3226640</xdr:rowOff>
    </xdr:to>
    <xdr:pic>
      <xdr:nvPicPr>
        <xdr:cNvPr id="56729" name="Рисунок 16">
          <a:extLst>
            <a:ext uri="{FF2B5EF4-FFF2-40B4-BE49-F238E27FC236}">
              <a16:creationId xmlns:a16="http://schemas.microsoft.com/office/drawing/2014/main" xmlns="" id="{00000000-0008-0000-0000-00009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47675" y="205987650"/>
          <a:ext cx="2628900" cy="316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3075440</xdr:colOff>
      <xdr:row>104</xdr:row>
      <xdr:rowOff>189086</xdr:rowOff>
    </xdr:from>
    <xdr:to>
      <xdr:col>0</xdr:col>
      <xdr:colOff>4685016</xdr:colOff>
      <xdr:row>104</xdr:row>
      <xdr:rowOff>3150964</xdr:rowOff>
    </xdr:to>
    <xdr:pic>
      <xdr:nvPicPr>
        <xdr:cNvPr id="56730" name="Рисунок 17">
          <a:extLst>
            <a:ext uri="{FF2B5EF4-FFF2-40B4-BE49-F238E27FC236}">
              <a16:creationId xmlns:a16="http://schemas.microsoft.com/office/drawing/2014/main" xmlns="" id="{00000000-0008-0000-0000-00009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076575" y="206016225"/>
          <a:ext cx="1609725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105</xdr:row>
      <xdr:rowOff>60573</xdr:rowOff>
    </xdr:from>
    <xdr:to>
      <xdr:col>0</xdr:col>
      <xdr:colOff>3209572</xdr:colOff>
      <xdr:row>105</xdr:row>
      <xdr:rowOff>3676886</xdr:rowOff>
    </xdr:to>
    <xdr:pic>
      <xdr:nvPicPr>
        <xdr:cNvPr id="56731" name="Рисунок 18">
          <a:extLst>
            <a:ext uri="{FF2B5EF4-FFF2-40B4-BE49-F238E27FC236}">
              <a16:creationId xmlns:a16="http://schemas.microsoft.com/office/drawing/2014/main" xmlns="" id="{00000000-0008-0000-0000-00009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57175" y="209340450"/>
          <a:ext cx="2952750" cy="367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3075440</xdr:colOff>
      <xdr:row>105</xdr:row>
      <xdr:rowOff>212006</xdr:rowOff>
    </xdr:from>
    <xdr:to>
      <xdr:col>0</xdr:col>
      <xdr:colOff>4685016</xdr:colOff>
      <xdr:row>105</xdr:row>
      <xdr:rowOff>3177158</xdr:rowOff>
    </xdr:to>
    <xdr:pic>
      <xdr:nvPicPr>
        <xdr:cNvPr id="56732" name="Рисунок 19">
          <a:extLst>
            <a:ext uri="{FF2B5EF4-FFF2-40B4-BE49-F238E27FC236}">
              <a16:creationId xmlns:a16="http://schemas.microsoft.com/office/drawing/2014/main" xmlns="" id="{00000000-0008-0000-0000-00009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3076575" y="209492850"/>
          <a:ext cx="1609725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106</xdr:row>
      <xdr:rowOff>62508</xdr:rowOff>
    </xdr:from>
    <xdr:to>
      <xdr:col>0</xdr:col>
      <xdr:colOff>3506577</xdr:colOff>
      <xdr:row>106</xdr:row>
      <xdr:rowOff>3858865</xdr:rowOff>
    </xdr:to>
    <xdr:pic>
      <xdr:nvPicPr>
        <xdr:cNvPr id="56733" name="Рисунок 20">
          <a:extLst>
            <a:ext uri="{FF2B5EF4-FFF2-40B4-BE49-F238E27FC236}">
              <a16:creationId xmlns:a16="http://schemas.microsoft.com/office/drawing/2014/main" xmlns="" id="{00000000-0008-0000-0000-00009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352425" y="213226650"/>
          <a:ext cx="3152775" cy="385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106</xdr:row>
      <xdr:rowOff>187523</xdr:rowOff>
    </xdr:from>
    <xdr:to>
      <xdr:col>0</xdr:col>
      <xdr:colOff>4617951</xdr:colOff>
      <xdr:row>106</xdr:row>
      <xdr:rowOff>3140025</xdr:rowOff>
    </xdr:to>
    <xdr:pic>
      <xdr:nvPicPr>
        <xdr:cNvPr id="56734" name="Рисунок 21">
          <a:extLst>
            <a:ext uri="{FF2B5EF4-FFF2-40B4-BE49-F238E27FC236}">
              <a16:creationId xmlns:a16="http://schemas.microsoft.com/office/drawing/2014/main" xmlns="" id="{00000000-0008-0000-0000-00009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019425" y="213350475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107</xdr:row>
      <xdr:rowOff>166167</xdr:rowOff>
    </xdr:from>
    <xdr:to>
      <xdr:col>0</xdr:col>
      <xdr:colOff>3089811</xdr:colOff>
      <xdr:row>107</xdr:row>
      <xdr:rowOff>3728120</xdr:rowOff>
    </xdr:to>
    <xdr:pic>
      <xdr:nvPicPr>
        <xdr:cNvPr id="56735" name="Рисунок 23">
          <a:extLst>
            <a:ext uri="{FF2B5EF4-FFF2-40B4-BE49-F238E27FC236}">
              <a16:creationId xmlns:a16="http://schemas.microsoft.com/office/drawing/2014/main" xmlns="" id="{00000000-0008-0000-0000-00009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381000" y="217322400"/>
          <a:ext cx="2705100" cy="362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107</xdr:row>
      <xdr:rowOff>166167</xdr:rowOff>
    </xdr:from>
    <xdr:to>
      <xdr:col>0</xdr:col>
      <xdr:colOff>4589208</xdr:colOff>
      <xdr:row>107</xdr:row>
      <xdr:rowOff>3123878</xdr:rowOff>
    </xdr:to>
    <xdr:pic>
      <xdr:nvPicPr>
        <xdr:cNvPr id="56736" name="Рисунок 24">
          <a:extLst>
            <a:ext uri="{FF2B5EF4-FFF2-40B4-BE49-F238E27FC236}">
              <a16:creationId xmlns:a16="http://schemas.microsoft.com/office/drawing/2014/main" xmlns="" id="{00000000-0008-0000-0000-0000A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981325" y="217322400"/>
          <a:ext cx="1609725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108</xdr:row>
      <xdr:rowOff>94543</xdr:rowOff>
    </xdr:from>
    <xdr:to>
      <xdr:col>0</xdr:col>
      <xdr:colOff>3228733</xdr:colOff>
      <xdr:row>108</xdr:row>
      <xdr:rowOff>3340050</xdr:rowOff>
    </xdr:to>
    <xdr:pic>
      <xdr:nvPicPr>
        <xdr:cNvPr id="56737" name="Рисунок 25">
          <a:extLst>
            <a:ext uri="{FF2B5EF4-FFF2-40B4-BE49-F238E27FC236}">
              <a16:creationId xmlns:a16="http://schemas.microsoft.com/office/drawing/2014/main" xmlns="" id="{00000000-0008-0000-0000-0000A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504825" y="221122875"/>
          <a:ext cx="2724150" cy="330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108</xdr:row>
      <xdr:rowOff>121555</xdr:rowOff>
    </xdr:from>
    <xdr:to>
      <xdr:col>0</xdr:col>
      <xdr:colOff>4617951</xdr:colOff>
      <xdr:row>108</xdr:row>
      <xdr:rowOff>3083433</xdr:rowOff>
    </xdr:to>
    <xdr:pic>
      <xdr:nvPicPr>
        <xdr:cNvPr id="56738" name="Рисунок 26">
          <a:extLst>
            <a:ext uri="{FF2B5EF4-FFF2-40B4-BE49-F238E27FC236}">
              <a16:creationId xmlns:a16="http://schemas.microsoft.com/office/drawing/2014/main" xmlns="" id="{00000000-0008-0000-0000-0000A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019425" y="221151450"/>
          <a:ext cx="1600200" cy="302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570058</xdr:colOff>
      <xdr:row>109</xdr:row>
      <xdr:rowOff>99752</xdr:rowOff>
    </xdr:from>
    <xdr:to>
      <xdr:col>0</xdr:col>
      <xdr:colOff>3113763</xdr:colOff>
      <xdr:row>109</xdr:row>
      <xdr:rowOff>3385877</xdr:rowOff>
    </xdr:to>
    <xdr:pic>
      <xdr:nvPicPr>
        <xdr:cNvPr id="56739" name="Рисунок 27">
          <a:extLst>
            <a:ext uri="{FF2B5EF4-FFF2-40B4-BE49-F238E27FC236}">
              <a16:creationId xmlns:a16="http://schemas.microsoft.com/office/drawing/2014/main" xmlns="" id="{00000000-0008-0000-0000-0000A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571500" y="224580450"/>
          <a:ext cx="2543175" cy="338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3046698</xdr:colOff>
      <xdr:row>109</xdr:row>
      <xdr:rowOff>156753</xdr:rowOff>
    </xdr:from>
    <xdr:to>
      <xdr:col>0</xdr:col>
      <xdr:colOff>4646693</xdr:colOff>
      <xdr:row>109</xdr:row>
      <xdr:rowOff>3114315</xdr:rowOff>
    </xdr:to>
    <xdr:pic>
      <xdr:nvPicPr>
        <xdr:cNvPr id="56740" name="Рисунок 28">
          <a:extLst>
            <a:ext uri="{FF2B5EF4-FFF2-40B4-BE49-F238E27FC236}">
              <a16:creationId xmlns:a16="http://schemas.microsoft.com/office/drawing/2014/main" xmlns="" id="{00000000-0008-0000-0000-0000A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3048000" y="224637600"/>
          <a:ext cx="1600200" cy="301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191616</xdr:colOff>
      <xdr:row>111</xdr:row>
      <xdr:rowOff>162074</xdr:rowOff>
    </xdr:from>
    <xdr:to>
      <xdr:col>0</xdr:col>
      <xdr:colOff>3334122</xdr:colOff>
      <xdr:row>111</xdr:row>
      <xdr:rowOff>3487390</xdr:rowOff>
    </xdr:to>
    <xdr:pic>
      <xdr:nvPicPr>
        <xdr:cNvPr id="56741" name="Рисунок 35">
          <a:extLst>
            <a:ext uri="{FF2B5EF4-FFF2-40B4-BE49-F238E27FC236}">
              <a16:creationId xmlns:a16="http://schemas.microsoft.com/office/drawing/2014/main" xmlns="" id="{00000000-0008-0000-0000-0000A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90500" y="229466775"/>
          <a:ext cx="3143250" cy="3390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3046698</xdr:colOff>
      <xdr:row>111</xdr:row>
      <xdr:rowOff>117872</xdr:rowOff>
    </xdr:from>
    <xdr:to>
      <xdr:col>0</xdr:col>
      <xdr:colOff>4637112</xdr:colOff>
      <xdr:row>111</xdr:row>
      <xdr:rowOff>3104307</xdr:rowOff>
    </xdr:to>
    <xdr:pic>
      <xdr:nvPicPr>
        <xdr:cNvPr id="56742" name="Рисунок 36">
          <a:extLst>
            <a:ext uri="{FF2B5EF4-FFF2-40B4-BE49-F238E27FC236}">
              <a16:creationId xmlns:a16="http://schemas.microsoft.com/office/drawing/2014/main" xmlns="" id="{00000000-0008-0000-0000-0000A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3048000" y="229419150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220359</xdr:colOff>
      <xdr:row>112</xdr:row>
      <xdr:rowOff>73298</xdr:rowOff>
    </xdr:from>
    <xdr:to>
      <xdr:col>0</xdr:col>
      <xdr:colOff>3353284</xdr:colOff>
      <xdr:row>112</xdr:row>
      <xdr:rowOff>3586733</xdr:rowOff>
    </xdr:to>
    <xdr:pic>
      <xdr:nvPicPr>
        <xdr:cNvPr id="56743" name="Рисунок 41">
          <a:extLst>
            <a:ext uri="{FF2B5EF4-FFF2-40B4-BE49-F238E27FC236}">
              <a16:creationId xmlns:a16="http://schemas.microsoft.com/office/drawing/2014/main" xmlns="" id="{00000000-0008-0000-0000-0000A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219075" y="233152950"/>
          <a:ext cx="3133725" cy="3581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3017955</xdr:colOff>
      <xdr:row>112</xdr:row>
      <xdr:rowOff>161255</xdr:rowOff>
    </xdr:from>
    <xdr:to>
      <xdr:col>0</xdr:col>
      <xdr:colOff>4608370</xdr:colOff>
      <xdr:row>112</xdr:row>
      <xdr:rowOff>3132286</xdr:rowOff>
    </xdr:to>
    <xdr:pic>
      <xdr:nvPicPr>
        <xdr:cNvPr id="56744" name="Рисунок 42">
          <a:extLst>
            <a:ext uri="{FF2B5EF4-FFF2-40B4-BE49-F238E27FC236}">
              <a16:creationId xmlns:a16="http://schemas.microsoft.com/office/drawing/2014/main" xmlns="" id="{00000000-0008-0000-0000-0000A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3019425" y="233238675"/>
          <a:ext cx="159067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258682</xdr:colOff>
      <xdr:row>113</xdr:row>
      <xdr:rowOff>166576</xdr:rowOff>
    </xdr:from>
    <xdr:to>
      <xdr:col>0</xdr:col>
      <xdr:colOff>3362865</xdr:colOff>
      <xdr:row>113</xdr:row>
      <xdr:rowOff>3767745</xdr:rowOff>
    </xdr:to>
    <xdr:pic>
      <xdr:nvPicPr>
        <xdr:cNvPr id="56745" name="Рисунок 47">
          <a:extLst>
            <a:ext uri="{FF2B5EF4-FFF2-40B4-BE49-F238E27FC236}">
              <a16:creationId xmlns:a16="http://schemas.microsoft.com/office/drawing/2014/main" xmlns="" id="{00000000-0008-0000-0000-0000A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57175" y="236991525"/>
          <a:ext cx="3105150" cy="366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2979632</xdr:colOff>
      <xdr:row>113</xdr:row>
      <xdr:rowOff>257435</xdr:rowOff>
    </xdr:from>
    <xdr:to>
      <xdr:col>0</xdr:col>
      <xdr:colOff>4570047</xdr:colOff>
      <xdr:row>113</xdr:row>
      <xdr:rowOff>3237731</xdr:rowOff>
    </xdr:to>
    <xdr:pic>
      <xdr:nvPicPr>
        <xdr:cNvPr id="56746" name="Рисунок 48">
          <a:extLst>
            <a:ext uri="{FF2B5EF4-FFF2-40B4-BE49-F238E27FC236}">
              <a16:creationId xmlns:a16="http://schemas.microsoft.com/office/drawing/2014/main" xmlns="" id="{00000000-0008-0000-0000-0000A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981325" y="237086775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502993</xdr:colOff>
      <xdr:row>114</xdr:row>
      <xdr:rowOff>129592</xdr:rowOff>
    </xdr:from>
    <xdr:to>
      <xdr:col>0</xdr:col>
      <xdr:colOff>3588014</xdr:colOff>
      <xdr:row>114</xdr:row>
      <xdr:rowOff>3593877</xdr:rowOff>
    </xdr:to>
    <xdr:pic>
      <xdr:nvPicPr>
        <xdr:cNvPr id="56747" name="Рисунок 51">
          <a:extLst>
            <a:ext uri="{FF2B5EF4-FFF2-40B4-BE49-F238E27FC236}">
              <a16:creationId xmlns:a16="http://schemas.microsoft.com/office/drawing/2014/main" xmlns="" id="{00000000-0008-0000-0000-0000A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504825" y="240839625"/>
          <a:ext cx="3086100" cy="352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2950890</xdr:colOff>
      <xdr:row>114</xdr:row>
      <xdr:rowOff>215987</xdr:rowOff>
    </xdr:from>
    <xdr:to>
      <xdr:col>0</xdr:col>
      <xdr:colOff>4541304</xdr:colOff>
      <xdr:row>114</xdr:row>
      <xdr:rowOff>3205100</xdr:rowOff>
    </xdr:to>
    <xdr:pic>
      <xdr:nvPicPr>
        <xdr:cNvPr id="56748" name="Рисунок 759">
          <a:extLst>
            <a:ext uri="{FF2B5EF4-FFF2-40B4-BE49-F238E27FC236}">
              <a16:creationId xmlns:a16="http://schemas.microsoft.com/office/drawing/2014/main" xmlns="" id="{00000000-0008-0000-0000-0000A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952750" y="240925350"/>
          <a:ext cx="1590675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325748</xdr:colOff>
      <xdr:row>382</xdr:row>
      <xdr:rowOff>506016</xdr:rowOff>
    </xdr:from>
    <xdr:to>
      <xdr:col>0</xdr:col>
      <xdr:colOff>2912566</xdr:colOff>
      <xdr:row>383</xdr:row>
      <xdr:rowOff>1143001</xdr:rowOff>
    </xdr:to>
    <xdr:pic>
      <xdr:nvPicPr>
        <xdr:cNvPr id="56749" name="Рисунок 1">
          <a:extLst>
            <a:ext uri="{FF2B5EF4-FFF2-40B4-BE49-F238E27FC236}">
              <a16:creationId xmlns:a16="http://schemas.microsoft.com/office/drawing/2014/main" xmlns="" id="{00000000-0008-0000-0000-0000A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323850" y="880252875"/>
          <a:ext cx="2590800" cy="2162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2524544</xdr:colOff>
      <xdr:row>386</xdr:row>
      <xdr:rowOff>575072</xdr:rowOff>
    </xdr:from>
    <xdr:to>
      <xdr:col>0</xdr:col>
      <xdr:colOff>4047892</xdr:colOff>
      <xdr:row>386</xdr:row>
      <xdr:rowOff>3190280</xdr:rowOff>
    </xdr:to>
    <xdr:pic>
      <xdr:nvPicPr>
        <xdr:cNvPr id="56750" name="Рисунок 2">
          <a:extLst>
            <a:ext uri="{FF2B5EF4-FFF2-40B4-BE49-F238E27FC236}">
              <a16:creationId xmlns:a16="http://schemas.microsoft.com/office/drawing/2014/main" xmlns="" id="{00000000-0008-0000-0000-0000A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2524125" y="885777375"/>
          <a:ext cx="152400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321269</xdr:colOff>
      <xdr:row>131</xdr:row>
      <xdr:rowOff>455543</xdr:rowOff>
    </xdr:from>
    <xdr:to>
      <xdr:col>0</xdr:col>
      <xdr:colOff>4359580</xdr:colOff>
      <xdr:row>131</xdr:row>
      <xdr:rowOff>3124428</xdr:rowOff>
    </xdr:to>
    <xdr:pic>
      <xdr:nvPicPr>
        <xdr:cNvPr id="56752" name="Рисунок 742">
          <a:extLst>
            <a:ext uri="{FF2B5EF4-FFF2-40B4-BE49-F238E27FC236}">
              <a16:creationId xmlns:a16="http://schemas.microsoft.com/office/drawing/2014/main" xmlns="" id="{00000000-0008-0000-0000-0000B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321269" y="377728369"/>
          <a:ext cx="4038311" cy="266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445508</xdr:colOff>
      <xdr:row>118</xdr:row>
      <xdr:rowOff>1047452</xdr:rowOff>
    </xdr:from>
    <xdr:to>
      <xdr:col>0</xdr:col>
      <xdr:colOff>4646693</xdr:colOff>
      <xdr:row>119</xdr:row>
      <xdr:rowOff>360325</xdr:rowOff>
    </xdr:to>
    <xdr:pic>
      <xdr:nvPicPr>
        <xdr:cNvPr id="56754" name="Рисунок 757">
          <a:extLst>
            <a:ext uri="{FF2B5EF4-FFF2-40B4-BE49-F238E27FC236}">
              <a16:creationId xmlns:a16="http://schemas.microsoft.com/office/drawing/2014/main" xmlns="" id="{00000000-0008-0000-0000-0000B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447675" y="249497850"/>
          <a:ext cx="4200525" cy="199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1255086</xdr:colOff>
      <xdr:row>1</xdr:row>
      <xdr:rowOff>56927</xdr:rowOff>
    </xdr:to>
    <xdr:pic>
      <xdr:nvPicPr>
        <xdr:cNvPr id="56755" name="Picture 275183">
          <a:extLst>
            <a:ext uri="{FF2B5EF4-FFF2-40B4-BE49-F238E27FC236}">
              <a16:creationId xmlns:a16="http://schemas.microsoft.com/office/drawing/2014/main" xmlns="" id="{00000000-0008-0000-0000-0000B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125730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6" name="Picture 276722">
          <a:extLst>
            <a:ext uri="{FF2B5EF4-FFF2-40B4-BE49-F238E27FC236}">
              <a16:creationId xmlns:a16="http://schemas.microsoft.com/office/drawing/2014/main" xmlns="" id="{00000000-0008-0000-0000-0000B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7" name="Picture 276724">
          <a:extLst>
            <a:ext uri="{FF2B5EF4-FFF2-40B4-BE49-F238E27FC236}">
              <a16:creationId xmlns:a16="http://schemas.microsoft.com/office/drawing/2014/main" xmlns="" id="{00000000-0008-0000-0000-0000B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1293409</xdr:colOff>
      <xdr:row>1</xdr:row>
      <xdr:rowOff>47551</xdr:rowOff>
    </xdr:to>
    <xdr:pic>
      <xdr:nvPicPr>
        <xdr:cNvPr id="56758" name="Picture 276726">
          <a:extLst>
            <a:ext uri="{FF2B5EF4-FFF2-40B4-BE49-F238E27FC236}">
              <a16:creationId xmlns:a16="http://schemas.microsoft.com/office/drawing/2014/main" xmlns="" id="{00000000-0008-0000-0000-0000B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12954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290</xdr:row>
      <xdr:rowOff>1900684</xdr:rowOff>
    </xdr:from>
    <xdr:to>
      <xdr:col>0</xdr:col>
      <xdr:colOff>3429930</xdr:colOff>
      <xdr:row>290</xdr:row>
      <xdr:rowOff>2313459</xdr:rowOff>
    </xdr:to>
    <xdr:pic>
      <xdr:nvPicPr>
        <xdr:cNvPr id="56759" name="Picture 279062">
          <a:extLst>
            <a:ext uri="{FF2B5EF4-FFF2-40B4-BE49-F238E27FC236}">
              <a16:creationId xmlns:a16="http://schemas.microsoft.com/office/drawing/2014/main" xmlns="" id="{00000000-0008-0000-0000-0000B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047750" y="648166725"/>
          <a:ext cx="2381250" cy="4095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1183230</xdr:colOff>
      <xdr:row>119</xdr:row>
      <xdr:rowOff>1209191</xdr:rowOff>
    </xdr:from>
    <xdr:to>
      <xdr:col>0</xdr:col>
      <xdr:colOff>3564062</xdr:colOff>
      <xdr:row>119</xdr:row>
      <xdr:rowOff>1617390</xdr:rowOff>
    </xdr:to>
    <xdr:pic>
      <xdr:nvPicPr>
        <xdr:cNvPr id="56760" name="Picture 279062">
          <a:extLst>
            <a:ext uri="{FF2B5EF4-FFF2-40B4-BE49-F238E27FC236}">
              <a16:creationId xmlns:a16="http://schemas.microsoft.com/office/drawing/2014/main" xmlns="" id="{00000000-0008-0000-0000-0000B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181100" y="251631450"/>
          <a:ext cx="2381250" cy="4095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1116164</xdr:colOff>
      <xdr:row>241</xdr:row>
      <xdr:rowOff>190984</xdr:rowOff>
    </xdr:from>
    <xdr:to>
      <xdr:col>0</xdr:col>
      <xdr:colOff>4105377</xdr:colOff>
      <xdr:row>243</xdr:row>
      <xdr:rowOff>66746</xdr:rowOff>
    </xdr:to>
    <xdr:pic>
      <xdr:nvPicPr>
        <xdr:cNvPr id="56765" name="Рисунок 807">
          <a:extLst>
            <a:ext uri="{FF2B5EF4-FFF2-40B4-BE49-F238E27FC236}">
              <a16:creationId xmlns:a16="http://schemas.microsoft.com/office/drawing/2014/main" xmlns="" id="{00000000-0008-0000-0000-0000B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114425" y="565051575"/>
          <a:ext cx="2990850" cy="311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91</xdr:row>
      <xdr:rowOff>265212</xdr:rowOff>
    </xdr:from>
    <xdr:to>
      <xdr:col>0</xdr:col>
      <xdr:colOff>4665855</xdr:colOff>
      <xdr:row>91</xdr:row>
      <xdr:rowOff>2625756</xdr:rowOff>
    </xdr:to>
    <xdr:pic>
      <xdr:nvPicPr>
        <xdr:cNvPr id="56767" name="Picture 421715">
          <a:extLst>
            <a:ext uri="{FF2B5EF4-FFF2-40B4-BE49-F238E27FC236}">
              <a16:creationId xmlns:a16="http://schemas.microsoft.com/office/drawing/2014/main" xmlns="" id="{00000000-0008-0000-0000-0000B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3143250" y="169392600"/>
          <a:ext cx="1524000" cy="2428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3142506</xdr:colOff>
      <xdr:row>92</xdr:row>
      <xdr:rowOff>301823</xdr:rowOff>
    </xdr:from>
    <xdr:to>
      <xdr:col>0</xdr:col>
      <xdr:colOff>4723340</xdr:colOff>
      <xdr:row>92</xdr:row>
      <xdr:rowOff>2885877</xdr:rowOff>
    </xdr:to>
    <xdr:pic>
      <xdr:nvPicPr>
        <xdr:cNvPr id="56768" name="Picture 421717">
          <a:extLst>
            <a:ext uri="{FF2B5EF4-FFF2-40B4-BE49-F238E27FC236}">
              <a16:creationId xmlns:a16="http://schemas.microsoft.com/office/drawing/2014/main" xmlns="" id="{00000000-0008-0000-0000-0000C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3143250" y="172259625"/>
          <a:ext cx="1581150" cy="261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3199991</xdr:colOff>
      <xdr:row>93</xdr:row>
      <xdr:rowOff>243185</xdr:rowOff>
    </xdr:from>
    <xdr:to>
      <xdr:col>0</xdr:col>
      <xdr:colOff>4790405</xdr:colOff>
      <xdr:row>93</xdr:row>
      <xdr:rowOff>2796877</xdr:rowOff>
    </xdr:to>
    <xdr:pic>
      <xdr:nvPicPr>
        <xdr:cNvPr id="56769" name="Picture 421718">
          <a:extLst>
            <a:ext uri="{FF2B5EF4-FFF2-40B4-BE49-F238E27FC236}">
              <a16:creationId xmlns:a16="http://schemas.microsoft.com/office/drawing/2014/main" xmlns="" id="{00000000-0008-0000-0000-0000C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3200400" y="175421925"/>
          <a:ext cx="1590675" cy="25812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982033</xdr:colOff>
      <xdr:row>229</xdr:row>
      <xdr:rowOff>93762</xdr:rowOff>
    </xdr:from>
    <xdr:to>
      <xdr:col>0</xdr:col>
      <xdr:colOff>3932923</xdr:colOff>
      <xdr:row>229</xdr:row>
      <xdr:rowOff>2828727</xdr:rowOff>
    </xdr:to>
    <xdr:pic>
      <xdr:nvPicPr>
        <xdr:cNvPr id="56771" name="Рисунок 1">
          <a:extLst>
            <a:ext uri="{FF2B5EF4-FFF2-40B4-BE49-F238E27FC236}">
              <a16:creationId xmlns:a16="http://schemas.microsoft.com/office/drawing/2014/main" xmlns="" id="{00000000-0008-0000-0000-0000C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981075" y="540610425"/>
          <a:ext cx="2952750" cy="271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857483</xdr:colOff>
      <xdr:row>231</xdr:row>
      <xdr:rowOff>71884</xdr:rowOff>
    </xdr:from>
    <xdr:to>
      <xdr:col>0</xdr:col>
      <xdr:colOff>4134120</xdr:colOff>
      <xdr:row>231</xdr:row>
      <xdr:rowOff>2951138</xdr:rowOff>
    </xdr:to>
    <xdr:pic>
      <xdr:nvPicPr>
        <xdr:cNvPr id="56772" name="Рисунок 3">
          <a:extLst>
            <a:ext uri="{FF2B5EF4-FFF2-40B4-BE49-F238E27FC236}">
              <a16:creationId xmlns:a16="http://schemas.microsoft.com/office/drawing/2014/main" xmlns="" id="{00000000-0008-0000-0000-0000C4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857250" y="546687375"/>
          <a:ext cx="3276600" cy="286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1020356</xdr:colOff>
      <xdr:row>228</xdr:row>
      <xdr:rowOff>232172</xdr:rowOff>
    </xdr:from>
    <xdr:to>
      <xdr:col>0</xdr:col>
      <xdr:colOff>3813163</xdr:colOff>
      <xdr:row>228</xdr:row>
      <xdr:rowOff>2790329</xdr:rowOff>
    </xdr:to>
    <xdr:pic>
      <xdr:nvPicPr>
        <xdr:cNvPr id="56773" name="Рисунок 4">
          <a:extLst>
            <a:ext uri="{FF2B5EF4-FFF2-40B4-BE49-F238E27FC236}">
              <a16:creationId xmlns:a16="http://schemas.microsoft.com/office/drawing/2014/main" xmlns="" id="{00000000-0008-0000-0000-0000C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019175" y="537771975"/>
          <a:ext cx="279082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828740</xdr:colOff>
      <xdr:row>230</xdr:row>
      <xdr:rowOff>120923</xdr:rowOff>
    </xdr:from>
    <xdr:to>
      <xdr:col>0</xdr:col>
      <xdr:colOff>3971246</xdr:colOff>
      <xdr:row>230</xdr:row>
      <xdr:rowOff>2845470</xdr:rowOff>
    </xdr:to>
    <xdr:pic>
      <xdr:nvPicPr>
        <xdr:cNvPr id="56774" name="Рисунок 5">
          <a:extLst>
            <a:ext uri="{FF2B5EF4-FFF2-40B4-BE49-F238E27FC236}">
              <a16:creationId xmlns:a16="http://schemas.microsoft.com/office/drawing/2014/main" xmlns="" id="{00000000-0008-0000-0000-0000C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828675" y="543639375"/>
          <a:ext cx="3143250" cy="2705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982033</xdr:colOff>
      <xdr:row>224</xdr:row>
      <xdr:rowOff>192286</xdr:rowOff>
    </xdr:from>
    <xdr:to>
      <xdr:col>0</xdr:col>
      <xdr:colOff>3794001</xdr:colOff>
      <xdr:row>224</xdr:row>
      <xdr:rowOff>2920343</xdr:rowOff>
    </xdr:to>
    <xdr:pic>
      <xdr:nvPicPr>
        <xdr:cNvPr id="56775" name="Рисунок 6">
          <a:extLst>
            <a:ext uri="{FF2B5EF4-FFF2-40B4-BE49-F238E27FC236}">
              <a16:creationId xmlns:a16="http://schemas.microsoft.com/office/drawing/2014/main" xmlns="" id="{00000000-0008-0000-0000-0000C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981075" y="517207500"/>
          <a:ext cx="2809875" cy="2724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953291</xdr:colOff>
      <xdr:row>226</xdr:row>
      <xdr:rowOff>116979</xdr:rowOff>
    </xdr:from>
    <xdr:to>
      <xdr:col>0</xdr:col>
      <xdr:colOff>3784420</xdr:colOff>
      <xdr:row>226</xdr:row>
      <xdr:rowOff>2374950</xdr:rowOff>
    </xdr:to>
    <xdr:pic>
      <xdr:nvPicPr>
        <xdr:cNvPr id="56776" name="Рисунок 7">
          <a:extLst>
            <a:ext uri="{FF2B5EF4-FFF2-40B4-BE49-F238E27FC236}">
              <a16:creationId xmlns:a16="http://schemas.microsoft.com/office/drawing/2014/main" xmlns="" id="{00000000-0008-0000-0000-0000C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952500" y="522751050"/>
          <a:ext cx="2828925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1302990</xdr:colOff>
      <xdr:row>214</xdr:row>
      <xdr:rowOff>257175</xdr:rowOff>
    </xdr:from>
    <xdr:to>
      <xdr:col>0</xdr:col>
      <xdr:colOff>3626337</xdr:colOff>
      <xdr:row>214</xdr:row>
      <xdr:rowOff>1864519</xdr:rowOff>
    </xdr:to>
    <xdr:pic>
      <xdr:nvPicPr>
        <xdr:cNvPr id="56778" name="Рисунок 10">
          <a:extLst>
            <a:ext uri="{FF2B5EF4-FFF2-40B4-BE49-F238E27FC236}">
              <a16:creationId xmlns:a16="http://schemas.microsoft.com/office/drawing/2014/main" xmlns="" id="{00000000-0008-0000-0000-0000C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304925" y="499290975"/>
          <a:ext cx="2324100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1523349</xdr:colOff>
      <xdr:row>215</xdr:row>
      <xdr:rowOff>165422</xdr:rowOff>
    </xdr:from>
    <xdr:to>
      <xdr:col>0</xdr:col>
      <xdr:colOff>3496996</xdr:colOff>
      <xdr:row>215</xdr:row>
      <xdr:rowOff>2220817</xdr:rowOff>
    </xdr:to>
    <xdr:pic>
      <xdr:nvPicPr>
        <xdr:cNvPr id="56779" name="Рисунок 11">
          <a:extLst>
            <a:ext uri="{FF2B5EF4-FFF2-40B4-BE49-F238E27FC236}">
              <a16:creationId xmlns:a16="http://schemas.microsoft.com/office/drawing/2014/main" xmlns="" id="{00000000-0008-0000-0000-0000C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524000" y="501253125"/>
          <a:ext cx="19716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1049099</xdr:colOff>
      <xdr:row>217</xdr:row>
      <xdr:rowOff>124606</xdr:rowOff>
    </xdr:from>
    <xdr:to>
      <xdr:col>0</xdr:col>
      <xdr:colOff>3372445</xdr:colOff>
      <xdr:row>217</xdr:row>
      <xdr:rowOff>1744489</xdr:rowOff>
    </xdr:to>
    <xdr:pic>
      <xdr:nvPicPr>
        <xdr:cNvPr id="56780" name="Рисунок 16">
          <a:extLst>
            <a:ext uri="{FF2B5EF4-FFF2-40B4-BE49-F238E27FC236}">
              <a16:creationId xmlns:a16="http://schemas.microsoft.com/office/drawing/2014/main" xmlns="" id="{00000000-0008-0000-0000-0000C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047750" y="504453525"/>
          <a:ext cx="2324100" cy="1619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1331733</xdr:colOff>
      <xdr:row>218</xdr:row>
      <xdr:rowOff>186742</xdr:rowOff>
    </xdr:from>
    <xdr:to>
      <xdr:col>0</xdr:col>
      <xdr:colOff>3305380</xdr:colOff>
      <xdr:row>218</xdr:row>
      <xdr:rowOff>2242137</xdr:rowOff>
    </xdr:to>
    <xdr:pic>
      <xdr:nvPicPr>
        <xdr:cNvPr id="56781" name="Рисунок 21">
          <a:extLst>
            <a:ext uri="{FF2B5EF4-FFF2-40B4-BE49-F238E27FC236}">
              <a16:creationId xmlns:a16="http://schemas.microsoft.com/office/drawing/2014/main" xmlns="" id="{00000000-0008-0000-0000-0000C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333500" y="506396625"/>
          <a:ext cx="19716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189</xdr:row>
      <xdr:rowOff>66080</xdr:rowOff>
    </xdr:from>
    <xdr:to>
      <xdr:col>0</xdr:col>
      <xdr:colOff>3305380</xdr:colOff>
      <xdr:row>189</xdr:row>
      <xdr:rowOff>2644477</xdr:rowOff>
    </xdr:to>
    <xdr:pic>
      <xdr:nvPicPr>
        <xdr:cNvPr id="56782" name="Рисунок 23">
          <a:extLst>
            <a:ext uri="{FF2B5EF4-FFF2-40B4-BE49-F238E27FC236}">
              <a16:creationId xmlns:a16="http://schemas.microsoft.com/office/drawing/2014/main" xmlns="" id="{00000000-0008-0000-0000-0000CE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171575" y="464000850"/>
          <a:ext cx="2133600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1245505</xdr:colOff>
      <xdr:row>190</xdr:row>
      <xdr:rowOff>127695</xdr:rowOff>
    </xdr:from>
    <xdr:to>
      <xdr:col>0</xdr:col>
      <xdr:colOff>3209572</xdr:colOff>
      <xdr:row>190</xdr:row>
      <xdr:rowOff>2571065</xdr:rowOff>
    </xdr:to>
    <xdr:pic>
      <xdr:nvPicPr>
        <xdr:cNvPr id="56783" name="Рисунок 24">
          <a:extLst>
            <a:ext uri="{FF2B5EF4-FFF2-40B4-BE49-F238E27FC236}">
              <a16:creationId xmlns:a16="http://schemas.microsoft.com/office/drawing/2014/main" xmlns="" id="{00000000-0008-0000-0000-0000CF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247775" y="466877400"/>
          <a:ext cx="1962150" cy="251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285</xdr:row>
      <xdr:rowOff>165646</xdr:rowOff>
    </xdr:from>
    <xdr:to>
      <xdr:col>0</xdr:col>
      <xdr:colOff>3554481</xdr:colOff>
      <xdr:row>285</xdr:row>
      <xdr:rowOff>2822620</xdr:rowOff>
    </xdr:to>
    <xdr:pic>
      <xdr:nvPicPr>
        <xdr:cNvPr id="56784" name="Рисунок 31">
          <a:extLst>
            <a:ext uri="{FF2B5EF4-FFF2-40B4-BE49-F238E27FC236}">
              <a16:creationId xmlns:a16="http://schemas.microsoft.com/office/drawing/2014/main" xmlns="" id="{00000000-0008-0000-0000-0000D0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143000" y="632288550"/>
          <a:ext cx="2409825" cy="2695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1144907</xdr:colOff>
      <xdr:row>286</xdr:row>
      <xdr:rowOff>193253</xdr:rowOff>
    </xdr:from>
    <xdr:to>
      <xdr:col>0</xdr:col>
      <xdr:colOff>3592804</xdr:colOff>
      <xdr:row>286</xdr:row>
      <xdr:rowOff>3214216</xdr:rowOff>
    </xdr:to>
    <xdr:pic>
      <xdr:nvPicPr>
        <xdr:cNvPr id="56785" name="Рисунок 32">
          <a:extLst>
            <a:ext uri="{FF2B5EF4-FFF2-40B4-BE49-F238E27FC236}">
              <a16:creationId xmlns:a16="http://schemas.microsoft.com/office/drawing/2014/main" xmlns="" id="{00000000-0008-0000-0000-0000D1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143000" y="635346075"/>
          <a:ext cx="2447925" cy="303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1164068</xdr:colOff>
      <xdr:row>287</xdr:row>
      <xdr:rowOff>166874</xdr:rowOff>
    </xdr:from>
    <xdr:to>
      <xdr:col>0</xdr:col>
      <xdr:colOff>3544900</xdr:colOff>
      <xdr:row>287</xdr:row>
      <xdr:rowOff>3039194</xdr:rowOff>
    </xdr:to>
    <xdr:pic>
      <xdr:nvPicPr>
        <xdr:cNvPr id="56786" name="Рисунок 33">
          <a:extLst>
            <a:ext uri="{FF2B5EF4-FFF2-40B4-BE49-F238E27FC236}">
              <a16:creationId xmlns:a16="http://schemas.microsoft.com/office/drawing/2014/main" xmlns="" id="{00000000-0008-0000-0000-0000D2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162050" y="638860800"/>
          <a:ext cx="2381250" cy="2886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1077841</xdr:colOff>
      <xdr:row>288</xdr:row>
      <xdr:rowOff>121221</xdr:rowOff>
    </xdr:from>
    <xdr:to>
      <xdr:col>0</xdr:col>
      <xdr:colOff>3688612</xdr:colOff>
      <xdr:row>288</xdr:row>
      <xdr:rowOff>3378299</xdr:rowOff>
    </xdr:to>
    <xdr:pic>
      <xdr:nvPicPr>
        <xdr:cNvPr id="56787" name="Рисунок 35">
          <a:extLst>
            <a:ext uri="{FF2B5EF4-FFF2-40B4-BE49-F238E27FC236}">
              <a16:creationId xmlns:a16="http://schemas.microsoft.com/office/drawing/2014/main" xmlns="" id="{00000000-0008-0000-0000-0000D3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076325" y="642099300"/>
          <a:ext cx="2609850" cy="327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383232</xdr:colOff>
      <xdr:row>91</xdr:row>
      <xdr:rowOff>66303</xdr:rowOff>
    </xdr:from>
    <xdr:to>
      <xdr:col>0</xdr:col>
      <xdr:colOff>2591609</xdr:colOff>
      <xdr:row>91</xdr:row>
      <xdr:rowOff>2697721</xdr:rowOff>
    </xdr:to>
    <xdr:pic>
      <xdr:nvPicPr>
        <xdr:cNvPr id="56789" name="Рисунок 39">
          <a:extLst>
            <a:ext uri="{FF2B5EF4-FFF2-40B4-BE49-F238E27FC236}">
              <a16:creationId xmlns:a16="http://schemas.microsoft.com/office/drawing/2014/main" xmlns="" id="{00000000-0008-0000-0000-0000D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381000" y="169192575"/>
          <a:ext cx="2209800" cy="266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464669</xdr:colOff>
      <xdr:row>92</xdr:row>
      <xdr:rowOff>62880</xdr:rowOff>
    </xdr:from>
    <xdr:to>
      <xdr:col>0</xdr:col>
      <xdr:colOff>2826339</xdr:colOff>
      <xdr:row>92</xdr:row>
      <xdr:rowOff>3015630</xdr:rowOff>
    </xdr:to>
    <xdr:pic>
      <xdr:nvPicPr>
        <xdr:cNvPr id="56790" name="Рисунок 40">
          <a:extLst>
            <a:ext uri="{FF2B5EF4-FFF2-40B4-BE49-F238E27FC236}">
              <a16:creationId xmlns:a16="http://schemas.microsoft.com/office/drawing/2014/main" xmlns="" id="{00000000-0008-0000-0000-0000D6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66725" y="172021500"/>
          <a:ext cx="2362200" cy="3048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392813</xdr:colOff>
      <xdr:row>93</xdr:row>
      <xdr:rowOff>166390</xdr:rowOff>
    </xdr:from>
    <xdr:to>
      <xdr:col>0</xdr:col>
      <xdr:colOff>2687417</xdr:colOff>
      <xdr:row>93</xdr:row>
      <xdr:rowOff>3055640</xdr:rowOff>
    </xdr:to>
    <xdr:pic>
      <xdr:nvPicPr>
        <xdr:cNvPr id="56791" name="Рисунок 41">
          <a:extLst>
            <a:ext uri="{FF2B5EF4-FFF2-40B4-BE49-F238E27FC236}">
              <a16:creationId xmlns:a16="http://schemas.microsoft.com/office/drawing/2014/main" xmlns="" id="{00000000-0008-0000-0000-0000D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390525" y="175336200"/>
          <a:ext cx="2295525" cy="298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665866</xdr:colOff>
      <xdr:row>129</xdr:row>
      <xdr:rowOff>219373</xdr:rowOff>
    </xdr:from>
    <xdr:to>
      <xdr:col>0</xdr:col>
      <xdr:colOff>3046698</xdr:colOff>
      <xdr:row>129</xdr:row>
      <xdr:rowOff>2381349</xdr:rowOff>
    </xdr:to>
    <xdr:pic>
      <xdr:nvPicPr>
        <xdr:cNvPr id="56793" name="Рисунок 51">
          <a:extLst>
            <a:ext uri="{FF2B5EF4-FFF2-40B4-BE49-F238E27FC236}">
              <a16:creationId xmlns:a16="http://schemas.microsoft.com/office/drawing/2014/main" xmlns="" id="{00000000-0008-0000-0000-0000D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666750" y="340861650"/>
          <a:ext cx="2381250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3621546</xdr:colOff>
      <xdr:row>129</xdr:row>
      <xdr:rowOff>159544</xdr:rowOff>
    </xdr:from>
    <xdr:to>
      <xdr:col>0</xdr:col>
      <xdr:colOff>4708968</xdr:colOff>
      <xdr:row>129</xdr:row>
      <xdr:rowOff>2397919</xdr:rowOff>
    </xdr:to>
    <xdr:pic>
      <xdr:nvPicPr>
        <xdr:cNvPr id="56794" name="Рисунок 53">
          <a:extLst>
            <a:ext uri="{FF2B5EF4-FFF2-40B4-BE49-F238E27FC236}">
              <a16:creationId xmlns:a16="http://schemas.microsoft.com/office/drawing/2014/main" xmlns="" id="{00000000-0008-0000-0000-0000D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3619500" y="340804500"/>
          <a:ext cx="1085850" cy="228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986482</xdr:colOff>
      <xdr:row>80</xdr:row>
      <xdr:rowOff>124309</xdr:rowOff>
    </xdr:from>
    <xdr:to>
      <xdr:col>0</xdr:col>
      <xdr:colOff>3817612</xdr:colOff>
      <xdr:row>81</xdr:row>
      <xdr:rowOff>322329</xdr:rowOff>
    </xdr:to>
    <xdr:pic>
      <xdr:nvPicPr>
        <xdr:cNvPr id="56795" name="Рисунок 2">
          <a:extLst>
            <a:ext uri="{FF2B5EF4-FFF2-40B4-BE49-F238E27FC236}">
              <a16:creationId xmlns:a16="http://schemas.microsoft.com/office/drawing/2014/main" xmlns="" id="{00000000-0008-0000-0000-0000DB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986482" y="140745059"/>
          <a:ext cx="2831130" cy="2055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617404</xdr:colOff>
      <xdr:row>78</xdr:row>
      <xdr:rowOff>175617</xdr:rowOff>
    </xdr:from>
    <xdr:to>
      <xdr:col>0</xdr:col>
      <xdr:colOff>3237756</xdr:colOff>
      <xdr:row>79</xdr:row>
      <xdr:rowOff>760016</xdr:rowOff>
    </xdr:to>
    <xdr:pic>
      <xdr:nvPicPr>
        <xdr:cNvPr id="56796" name="Рисунок 3">
          <a:extLst>
            <a:ext uri="{FF2B5EF4-FFF2-40B4-BE49-F238E27FC236}">
              <a16:creationId xmlns:a16="http://schemas.microsoft.com/office/drawing/2014/main" xmlns="" id="{00000000-0008-0000-0000-0000DC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617404" y="138510367"/>
          <a:ext cx="2620352" cy="20131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598801</xdr:colOff>
      <xdr:row>84</xdr:row>
      <xdr:rowOff>110505</xdr:rowOff>
    </xdr:from>
    <xdr:to>
      <xdr:col>0</xdr:col>
      <xdr:colOff>3267056</xdr:colOff>
      <xdr:row>84</xdr:row>
      <xdr:rowOff>2318990</xdr:rowOff>
    </xdr:to>
    <xdr:pic>
      <xdr:nvPicPr>
        <xdr:cNvPr id="56797" name="Рисунок 5">
          <a:extLst>
            <a:ext uri="{FF2B5EF4-FFF2-40B4-BE49-F238E27FC236}">
              <a16:creationId xmlns:a16="http://schemas.microsoft.com/office/drawing/2014/main" xmlns="" id="{00000000-0008-0000-0000-0000DD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600075" y="141198600"/>
          <a:ext cx="2667000" cy="2238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354490</xdr:colOff>
      <xdr:row>122</xdr:row>
      <xdr:rowOff>1492448</xdr:rowOff>
    </xdr:from>
    <xdr:to>
      <xdr:col>0</xdr:col>
      <xdr:colOff>4771244</xdr:colOff>
      <xdr:row>123</xdr:row>
      <xdr:rowOff>802011</xdr:rowOff>
    </xdr:to>
    <xdr:pic>
      <xdr:nvPicPr>
        <xdr:cNvPr id="56807" name="Рисунок 2">
          <a:extLst>
            <a:ext uri="{FF2B5EF4-FFF2-40B4-BE49-F238E27FC236}">
              <a16:creationId xmlns:a16="http://schemas.microsoft.com/office/drawing/2014/main" xmlns="" id="{00000000-0008-0000-0000-0000E7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352425" y="262680450"/>
          <a:ext cx="4419600" cy="220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1173649</xdr:colOff>
      <xdr:row>124</xdr:row>
      <xdr:rowOff>314920</xdr:rowOff>
    </xdr:from>
    <xdr:to>
      <xdr:col>0</xdr:col>
      <xdr:colOff>3564062</xdr:colOff>
      <xdr:row>124</xdr:row>
      <xdr:rowOff>732532</xdr:rowOff>
    </xdr:to>
    <xdr:pic>
      <xdr:nvPicPr>
        <xdr:cNvPr id="56808" name="Рисунок 1">
          <a:extLst>
            <a:ext uri="{FF2B5EF4-FFF2-40B4-BE49-F238E27FC236}">
              <a16:creationId xmlns:a16="http://schemas.microsoft.com/office/drawing/2014/main" xmlns="" id="{00000000-0008-0000-0000-0000E8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171575" y="265033125"/>
          <a:ext cx="239077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1590415</xdr:colOff>
      <xdr:row>446</xdr:row>
      <xdr:rowOff>185254</xdr:rowOff>
    </xdr:from>
    <xdr:to>
      <xdr:col>0</xdr:col>
      <xdr:colOff>3961665</xdr:colOff>
      <xdr:row>446</xdr:row>
      <xdr:rowOff>2893020</xdr:rowOff>
    </xdr:to>
    <xdr:pic>
      <xdr:nvPicPr>
        <xdr:cNvPr id="56809" name="Рисунок 795">
          <a:extLst>
            <a:ext uri="{FF2B5EF4-FFF2-40B4-BE49-F238E27FC236}">
              <a16:creationId xmlns:a16="http://schemas.microsoft.com/office/drawing/2014/main" xmlns="" id="{00000000-0008-0000-0000-0000E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590675" y="991323900"/>
          <a:ext cx="2371725" cy="3238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1494606</xdr:colOff>
      <xdr:row>225</xdr:row>
      <xdr:rowOff>99343</xdr:rowOff>
    </xdr:from>
    <xdr:to>
      <xdr:col>0</xdr:col>
      <xdr:colOff>3410769</xdr:colOff>
      <xdr:row>225</xdr:row>
      <xdr:rowOff>2400102</xdr:rowOff>
    </xdr:to>
    <xdr:pic>
      <xdr:nvPicPr>
        <xdr:cNvPr id="56810" name="Рисунок 797">
          <a:extLst>
            <a:ext uri="{FF2B5EF4-FFF2-40B4-BE49-F238E27FC236}">
              <a16:creationId xmlns:a16="http://schemas.microsoft.com/office/drawing/2014/main" xmlns="" id="{00000000-0008-0000-0000-0000EA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495425" y="520188825"/>
          <a:ext cx="1914525" cy="228600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886225</xdr:colOff>
      <xdr:row>183</xdr:row>
      <xdr:rowOff>122932</xdr:rowOff>
    </xdr:from>
    <xdr:ext cx="2438316" cy="1970286"/>
    <xdr:pic>
      <xdr:nvPicPr>
        <xdr:cNvPr id="422" name="Picture 4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86225" y="457778475"/>
          <a:ext cx="2438316" cy="1970286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381000</xdr:colOff>
      <xdr:row>86</xdr:row>
      <xdr:rowOff>63500</xdr:rowOff>
    </xdr:from>
    <xdr:to>
      <xdr:col>0</xdr:col>
      <xdr:colOff>3790950</xdr:colOff>
      <xdr:row>86</xdr:row>
      <xdr:rowOff>1968500</xdr:rowOff>
    </xdr:to>
    <xdr:pic>
      <xdr:nvPicPr>
        <xdr:cNvPr id="39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0717250"/>
          <a:ext cx="340995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1682657</xdr:colOff>
      <xdr:row>448</xdr:row>
      <xdr:rowOff>431118</xdr:rowOff>
    </xdr:from>
    <xdr:ext cx="1427541" cy="1440061"/>
    <xdr:pic>
      <xdr:nvPicPr>
        <xdr:cNvPr id="385" name="Picture 1025" descr="http://www.rmnt.ru/pub/offers/4711/YhbYKYJD.jpg">
          <a:extLst>
            <a:ext uri="{FF2B5EF4-FFF2-40B4-BE49-F238E27FC236}">
              <a16:creationId xmlns:a16="http://schemas.microsoft.com/office/drawing/2014/main" xmlns="" id="{00000000-0008-0000-0000-000075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 l="19778" r="23075"/>
        <a:stretch>
          <a:fillRect/>
        </a:stretch>
      </xdr:blipFill>
      <xdr:spPr>
        <a:xfrm>
          <a:off x="1682657" y="892034618"/>
          <a:ext cx="1427541" cy="1440061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1381125</xdr:colOff>
      <xdr:row>297</xdr:row>
      <xdr:rowOff>2762250</xdr:rowOff>
    </xdr:from>
    <xdr:to>
      <xdr:col>0</xdr:col>
      <xdr:colOff>3029024</xdr:colOff>
      <xdr:row>298</xdr:row>
      <xdr:rowOff>2555875</xdr:rowOff>
    </xdr:to>
    <xdr:pic>
      <xdr:nvPicPr>
        <xdr:cNvPr id="387" name="Рисунок 738">
          <a:extLst>
            <a:ext uri="{FF2B5EF4-FFF2-40B4-BE49-F238E27FC236}">
              <a16:creationId xmlns:a16="http://schemas.microsoft.com/office/drawing/2014/main" xmlns="" id="{00000000-0008-0000-0000-000089D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381125" y="583549125"/>
          <a:ext cx="1647899" cy="2603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714375</xdr:colOff>
      <xdr:row>67</xdr:row>
      <xdr:rowOff>47625</xdr:rowOff>
    </xdr:from>
    <xdr:to>
      <xdr:col>0</xdr:col>
      <xdr:colOff>3810000</xdr:colOff>
      <xdr:row>67</xdr:row>
      <xdr:rowOff>1895475</xdr:rowOff>
    </xdr:to>
    <xdr:pic>
      <xdr:nvPicPr>
        <xdr:cNvPr id="3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0491250"/>
          <a:ext cx="30956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1619250</xdr:colOff>
      <xdr:row>82</xdr:row>
      <xdr:rowOff>285750</xdr:rowOff>
    </xdr:from>
    <xdr:to>
      <xdr:col>0</xdr:col>
      <xdr:colOff>3381375</xdr:colOff>
      <xdr:row>82</xdr:row>
      <xdr:rowOff>2047875</xdr:rowOff>
    </xdr:to>
    <xdr:pic>
      <xdr:nvPicPr>
        <xdr:cNvPr id="389" name="Рисунок 7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146208750"/>
          <a:ext cx="1762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48;&#1079;&#1084;%20&#1094;&#1077;&#10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7;&#1058;&#1040;&#1058;&#1050;&#1048;%201%20&#1057;%20&#1044;&#1051;&#1071;%20&#1055;&#1056;&#1040;&#1049;&#1057;&#104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62;&#1077;&#1085;&#1099;%2025.12.23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0;&#1056;&#1061;&#1048;&#1042;%202024/&#1062;&#1077;&#1085;&#1099;%2025.12.23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esya\Downloads\&#1053;&#1072;&#1082;&#1083;&#1077;&#1081;&#1082;&#1080;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7">
          <cell r="U7">
            <v>42.56</v>
          </cell>
        </row>
        <row r="9">
          <cell r="U9">
            <v>49.88</v>
          </cell>
        </row>
        <row r="10">
          <cell r="U10">
            <v>77.31</v>
          </cell>
        </row>
        <row r="11">
          <cell r="U11">
            <v>80.08</v>
          </cell>
        </row>
        <row r="12">
          <cell r="U12">
            <v>84.31</v>
          </cell>
        </row>
        <row r="13">
          <cell r="U13">
            <v>73.73</v>
          </cell>
        </row>
        <row r="15">
          <cell r="U15">
            <v>88.08</v>
          </cell>
        </row>
        <row r="16">
          <cell r="U16">
            <v>88.6</v>
          </cell>
        </row>
        <row r="17">
          <cell r="U17">
            <v>90.12</v>
          </cell>
        </row>
        <row r="18">
          <cell r="U18">
            <v>48.6</v>
          </cell>
        </row>
        <row r="19">
          <cell r="U19">
            <v>62.6</v>
          </cell>
        </row>
        <row r="20">
          <cell r="U20">
            <v>65.290000000000006</v>
          </cell>
        </row>
        <row r="21">
          <cell r="U21">
            <v>81.349999999999994</v>
          </cell>
        </row>
        <row r="22">
          <cell r="U22">
            <v>77.150000000000006</v>
          </cell>
        </row>
        <row r="23">
          <cell r="U23">
            <v>72.45</v>
          </cell>
        </row>
        <row r="24">
          <cell r="U24">
            <v>72.45</v>
          </cell>
        </row>
        <row r="25">
          <cell r="U25">
            <v>79.849999999999994</v>
          </cell>
        </row>
        <row r="26">
          <cell r="U26">
            <v>79.849999999999994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4"/>
    </sheetNames>
    <sheetDataSet>
      <sheetData sheetId="0">
        <row r="4">
          <cell r="A4">
            <v>774330</v>
          </cell>
          <cell r="B4" t="str">
            <v>774330 Розетка TV оконечн слон. кость VALENA</v>
          </cell>
          <cell r="C4">
            <v>3</v>
          </cell>
        </row>
        <row r="5">
          <cell r="A5" t="str">
            <v xml:space="preserve"> Legrand 1/10A</v>
          </cell>
          <cell r="B5" t="str">
            <v>Авт. вык. Legrand 1/10A</v>
          </cell>
          <cell r="C5">
            <v>12</v>
          </cell>
        </row>
        <row r="6">
          <cell r="B6" t="str">
            <v>Авт. вык. Legrand 1/50A</v>
          </cell>
          <cell r="C6">
            <v>42</v>
          </cell>
        </row>
        <row r="7">
          <cell r="B7" t="str">
            <v>Авт. вык. Legrand 2/25А</v>
          </cell>
          <cell r="C7">
            <v>2</v>
          </cell>
        </row>
        <row r="8">
          <cell r="B8" t="str">
            <v>Авт. вык. Legrand 2/50А</v>
          </cell>
          <cell r="C8">
            <v>1</v>
          </cell>
        </row>
        <row r="9">
          <cell r="B9" t="str">
            <v>Авт. выкл. ВА47-100  3P 100A    10кА  х-ка С</v>
          </cell>
        </row>
        <row r="10">
          <cell r="B10" t="str">
            <v>Авт. выкл. ЩИТ 2/ 6А</v>
          </cell>
          <cell r="C10">
            <v>8</v>
          </cell>
        </row>
        <row r="11">
          <cell r="A11">
            <v>2300202</v>
          </cell>
          <cell r="B11" t="str">
            <v>Блок доп. контактов LA2  DT4 (10-180s.)   БК 2 - В 4   1/200</v>
          </cell>
          <cell r="C11">
            <v>252</v>
          </cell>
        </row>
        <row r="12">
          <cell r="A12">
            <v>200106</v>
          </cell>
          <cell r="B12" t="str">
            <v>Блок упр. тельферный COB-61 (2 кнопки)  IP-54   /72</v>
          </cell>
        </row>
        <row r="13">
          <cell r="B13" t="str">
            <v>Боксы Get-San 06в</v>
          </cell>
          <cell r="C13">
            <v>12</v>
          </cell>
        </row>
        <row r="14">
          <cell r="B14" t="str">
            <v>Боксы АВВ внутр монт 36м 12 046</v>
          </cell>
        </row>
        <row r="15">
          <cell r="A15">
            <v>2701402</v>
          </cell>
          <cell r="B15" t="str">
            <v>Вилка  НТ- 014 16А 3Р+PE      380В. IP-44      10/100</v>
          </cell>
          <cell r="C15">
            <v>551</v>
          </cell>
        </row>
        <row r="16">
          <cell r="A16">
            <v>2701503</v>
          </cell>
          <cell r="B16" t="str">
            <v>Вилка  НТ- 015 16А 3Р+РЕ+N 380В. IP-44      10/100</v>
          </cell>
          <cell r="C16">
            <v>1100</v>
          </cell>
        </row>
        <row r="17">
          <cell r="A17">
            <v>2702304</v>
          </cell>
          <cell r="B17" t="str">
            <v>Вилка  НТ- 023 32А 2Р+РЕ      220В. IP-44      10/100</v>
          </cell>
          <cell r="C17">
            <v>312</v>
          </cell>
        </row>
        <row r="18">
          <cell r="A18">
            <v>2702405</v>
          </cell>
          <cell r="B18" t="str">
            <v>Вилка  НТ- 024 32А 3Р+PE      380В. IP-44      10/100</v>
          </cell>
          <cell r="C18">
            <v>39</v>
          </cell>
        </row>
        <row r="19">
          <cell r="A19">
            <v>2702506</v>
          </cell>
          <cell r="B19" t="str">
            <v>Вилка  НТ- 025 32А 3Р+РЕ+N 380В. IP-44      10/100</v>
          </cell>
          <cell r="C19">
            <v>1</v>
          </cell>
        </row>
        <row r="20">
          <cell r="A20">
            <v>2703307</v>
          </cell>
          <cell r="B20" t="str">
            <v>Вилка  НТ- 033 63А 2Р+РЕ      220В. IP-67       2/10</v>
          </cell>
        </row>
        <row r="21">
          <cell r="A21">
            <v>2901003</v>
          </cell>
          <cell r="B21" t="str">
            <v>Вилка разборная прямая с з/к  16А 220В белая   25/250</v>
          </cell>
          <cell r="C21">
            <v>1</v>
          </cell>
        </row>
        <row r="22">
          <cell r="A22">
            <v>2901007</v>
          </cell>
          <cell r="B22" t="str">
            <v>Вилка разборная угловая с з/к  16А 220В белая   30/300</v>
          </cell>
        </row>
        <row r="23">
          <cell r="A23">
            <v>2901005</v>
          </cell>
          <cell r="B23" t="str">
            <v>Вилка разборная угловая с кольцом, с з/к  16А 220В белая   25/250</v>
          </cell>
        </row>
        <row r="24">
          <cell r="A24">
            <v>5400101</v>
          </cell>
          <cell r="B24" t="str">
            <v>Выключатель 1-кл 10А "АЛЬТАИР" белый   10/200</v>
          </cell>
          <cell r="C24">
            <v>962</v>
          </cell>
        </row>
        <row r="25">
          <cell r="A25">
            <v>5400102</v>
          </cell>
          <cell r="B25" t="str">
            <v>Выключатель 1-кл 10А "АЛЬТАИР" слоновая кость   10/200</v>
          </cell>
          <cell r="C25">
            <v>247</v>
          </cell>
        </row>
        <row r="26">
          <cell r="A26">
            <v>5401101</v>
          </cell>
          <cell r="B26" t="str">
            <v>Выключатель 1-кл 10А "ПАНДОРА" белый   10/200</v>
          </cell>
          <cell r="C26">
            <v>2443</v>
          </cell>
        </row>
        <row r="27">
          <cell r="A27">
            <v>5402201</v>
          </cell>
          <cell r="B27" t="str">
            <v>Выключатель 1-кл 10А ОУ IP44 "ПЕГАС" белый   10/200</v>
          </cell>
        </row>
        <row r="28">
          <cell r="A28">
            <v>5400109</v>
          </cell>
          <cell r="B28" t="str">
            <v>Выключатель 1-кл проходной 10А "АЛЬТАИР" белый   10/200</v>
          </cell>
          <cell r="C28">
            <v>428</v>
          </cell>
        </row>
        <row r="29">
          <cell r="A29">
            <v>5401109</v>
          </cell>
          <cell r="B29" t="str">
            <v>Выключатель 1-кл проходной 10А "ПАНДОРА" белый   10/200</v>
          </cell>
          <cell r="C29">
            <v>266</v>
          </cell>
        </row>
        <row r="30">
          <cell r="A30">
            <v>5401110</v>
          </cell>
          <cell r="B30" t="str">
            <v>Выключатель 1-кл проходной 10А "ПАНДОРА" слоновая кость   10/200</v>
          </cell>
          <cell r="C30">
            <v>87</v>
          </cell>
        </row>
        <row r="31">
          <cell r="A31">
            <v>5400106</v>
          </cell>
          <cell r="B31" t="str">
            <v>Выключатель 1-кл с подсветкой 10А "АЛЬТАИР" слоновая кость   10/200</v>
          </cell>
          <cell r="C31">
            <v>483</v>
          </cell>
        </row>
        <row r="32">
          <cell r="A32">
            <v>5400107</v>
          </cell>
          <cell r="B32" t="str">
            <v>Выключатель 1-кл с подсветкой 10А "АЛЬТАИР" сосна   10/200</v>
          </cell>
          <cell r="C32">
            <v>583</v>
          </cell>
        </row>
        <row r="33">
          <cell r="A33">
            <v>5401105</v>
          </cell>
          <cell r="B33" t="str">
            <v>Выключатель 1-кл с подсветкой 10А "ПАНДОРА" белый   10/200</v>
          </cell>
          <cell r="C33">
            <v>560</v>
          </cell>
        </row>
        <row r="34">
          <cell r="A34">
            <v>5401106</v>
          </cell>
          <cell r="B34" t="str">
            <v>Выключатель 1-кл с подсветкой 10А "ПАНДОРА" слоновая кость   10/200</v>
          </cell>
          <cell r="C34">
            <v>1183</v>
          </cell>
        </row>
        <row r="35">
          <cell r="A35">
            <v>5403012</v>
          </cell>
          <cell r="B35" t="str">
            <v>Выключатель 1-кл с подсветкой 10А "РИГЕЛЬ" белый   10/200</v>
          </cell>
        </row>
        <row r="36">
          <cell r="A36">
            <v>5400201</v>
          </cell>
          <cell r="B36" t="str">
            <v>Выключатель 2-кл 10А "АЛЬТАИР" белый   10/200</v>
          </cell>
          <cell r="C36">
            <v>70</v>
          </cell>
        </row>
        <row r="37">
          <cell r="A37">
            <v>5400202</v>
          </cell>
          <cell r="B37" t="str">
            <v>Выключатель 2-кл 10А "АЛЬТАИР" слоновая кость   10/200</v>
          </cell>
          <cell r="C37">
            <v>239</v>
          </cell>
        </row>
        <row r="38">
          <cell r="A38">
            <v>5400203</v>
          </cell>
          <cell r="B38" t="str">
            <v>Выключатель 2-кл 10А "АЛЬТАИР" сосна   10/200</v>
          </cell>
          <cell r="C38">
            <v>154</v>
          </cell>
        </row>
        <row r="39">
          <cell r="A39">
            <v>5401201</v>
          </cell>
          <cell r="B39" t="str">
            <v>Выключатель 2-кл 10А "ПАНДОРА" белый   10/200</v>
          </cell>
          <cell r="C39">
            <v>2703</v>
          </cell>
        </row>
        <row r="40">
          <cell r="A40">
            <v>5401202</v>
          </cell>
          <cell r="B40" t="str">
            <v>Выключатель 2-кл 10А "ПАНДОРА" слоновая кость   10/200</v>
          </cell>
          <cell r="C40">
            <v>69</v>
          </cell>
        </row>
        <row r="41">
          <cell r="A41">
            <v>5402202</v>
          </cell>
          <cell r="B41" t="str">
            <v>Выключатель 2-кл 10А ОУ IP44 "ПЕГАС" белый   10/200</v>
          </cell>
        </row>
        <row r="42">
          <cell r="A42">
            <v>5400205</v>
          </cell>
          <cell r="B42" t="str">
            <v>Выключатель 2-кл с подсветкой 10А "АЛЬТАИР" белый   10/200</v>
          </cell>
          <cell r="C42">
            <v>517</v>
          </cell>
        </row>
        <row r="43">
          <cell r="A43">
            <v>5400206</v>
          </cell>
          <cell r="B43" t="str">
            <v>Выключатель 2-кл с подсветкой 10А "АЛЬТАИР" слоновая кость   10/200</v>
          </cell>
          <cell r="C43">
            <v>171</v>
          </cell>
        </row>
        <row r="44">
          <cell r="A44">
            <v>5400207</v>
          </cell>
          <cell r="B44" t="str">
            <v>Выключатель 2-кл с подсветкой 10А "АЛЬТАИР" сосна   10/200</v>
          </cell>
          <cell r="C44">
            <v>511</v>
          </cell>
        </row>
        <row r="45">
          <cell r="A45">
            <v>5401205</v>
          </cell>
          <cell r="B45" t="str">
            <v>Выключатель 2-кл с подсветкой 10А "ПАНДОРА" белый   10/200</v>
          </cell>
          <cell r="C45">
            <v>726</v>
          </cell>
        </row>
        <row r="46">
          <cell r="A46">
            <v>5401206</v>
          </cell>
          <cell r="B46" t="str">
            <v>Выключатель 2-кл с подсветкой 10А "ПАНДОРА" слоновая кость   10/200</v>
          </cell>
          <cell r="C46">
            <v>59</v>
          </cell>
        </row>
        <row r="47">
          <cell r="A47">
            <v>5403023</v>
          </cell>
          <cell r="B47" t="str">
            <v>Выключатель 2-кл с подсветкой 10А "РИГЕЛЬ" белый   10/200</v>
          </cell>
          <cell r="C47">
            <v>230</v>
          </cell>
        </row>
        <row r="48">
          <cell r="A48">
            <v>5401301</v>
          </cell>
          <cell r="B48" t="str">
            <v>Выключатель 3-кл 10А "ПАНДОРА" белый   10/200</v>
          </cell>
          <cell r="C48">
            <v>571</v>
          </cell>
        </row>
        <row r="49">
          <cell r="A49">
            <v>5401302</v>
          </cell>
          <cell r="B49" t="str">
            <v>Выключатель 3-кл 10А "ПАНДОРА" слоновая кость   10/200</v>
          </cell>
          <cell r="C49">
            <v>133</v>
          </cell>
        </row>
        <row r="50">
          <cell r="A50">
            <v>5550003</v>
          </cell>
          <cell r="B50" t="str">
            <v xml:space="preserve">Гель-концентрат для повседневной стирки универсальный 5л </v>
          </cell>
          <cell r="C50">
            <v>628</v>
          </cell>
        </row>
        <row r="51">
          <cell r="A51">
            <v>2100101</v>
          </cell>
          <cell r="B51" t="str">
            <v>Гермоввод PG  7      уст. Ø-12мм.  IP-65   50/3500</v>
          </cell>
          <cell r="C51">
            <v>5350</v>
          </cell>
        </row>
        <row r="52">
          <cell r="A52">
            <v>2100108</v>
          </cell>
          <cell r="B52" t="str">
            <v>Гермоввод PG 29     уст. Ø-36мм.  IP-65   10/500</v>
          </cell>
          <cell r="C52">
            <v>1630</v>
          </cell>
        </row>
        <row r="53">
          <cell r="A53" t="str">
            <v>2100109.</v>
          </cell>
          <cell r="B53" t="str">
            <v>Гермоввод PG 36     уст. Ø-46мм.  IP-65   10шт/уп</v>
          </cell>
          <cell r="C53">
            <v>4</v>
          </cell>
        </row>
        <row r="54">
          <cell r="A54">
            <v>2100110</v>
          </cell>
          <cell r="B54" t="str">
            <v>Гермоввод PG 42     уст. Ø-54мм.  IP-65   5/200</v>
          </cell>
          <cell r="C54">
            <v>55</v>
          </cell>
        </row>
        <row r="55">
          <cell r="A55">
            <v>2100111</v>
          </cell>
          <cell r="B55" t="str">
            <v>Гермоввод PG 48     уст. Ø-60мм.  IP-65   10/200</v>
          </cell>
          <cell r="C55">
            <v>125</v>
          </cell>
        </row>
        <row r="56">
          <cell r="B56" t="str">
            <v>Гермоввод PG 48 б/р</v>
          </cell>
          <cell r="C56">
            <v>50</v>
          </cell>
        </row>
        <row r="57">
          <cell r="A57">
            <v>2100112</v>
          </cell>
          <cell r="B57" t="str">
            <v>Гермоввод PG 63     уст. Ø-71мм.  IP-65   5/100</v>
          </cell>
          <cell r="C57">
            <v>1484</v>
          </cell>
        </row>
        <row r="58">
          <cell r="A58">
            <v>2600112</v>
          </cell>
          <cell r="B58" t="str">
            <v>Гильза изолированная ГИФ - 35 (фазная)   40/240</v>
          </cell>
          <cell r="C58">
            <v>265</v>
          </cell>
        </row>
        <row r="59">
          <cell r="A59">
            <v>4200103</v>
          </cell>
          <cell r="B59" t="str">
            <v>Гофротруба ПВХ с зондом Д-25мм.   50м.</v>
          </cell>
          <cell r="C59">
            <v>100</v>
          </cell>
        </row>
        <row r="60">
          <cell r="A60">
            <v>1800201</v>
          </cell>
          <cell r="B60" t="str">
            <v>Двухкомпонентный компаунд   1/20</v>
          </cell>
          <cell r="C60">
            <v>2</v>
          </cell>
        </row>
        <row r="61">
          <cell r="B61" t="str">
            <v>Держатель д/труб с дюбелем 25мм.  100шт/уп</v>
          </cell>
          <cell r="C61">
            <v>1198</v>
          </cell>
        </row>
        <row r="62">
          <cell r="B62" t="str">
            <v>Держатель д/труб с дюбелем 32мм.  50шт/уп</v>
          </cell>
          <cell r="C62">
            <v>197</v>
          </cell>
        </row>
        <row r="63">
          <cell r="A63">
            <v>5401601</v>
          </cell>
          <cell r="B63" t="str">
            <v>Диммер Р до 600 Вт "ПАНДОРА" белый   10/200</v>
          </cell>
          <cell r="C63">
            <v>118</v>
          </cell>
        </row>
        <row r="64">
          <cell r="B64" t="str">
            <v>Дифавтомат Legrand 2/50А/300мА</v>
          </cell>
          <cell r="C64">
            <v>2</v>
          </cell>
        </row>
        <row r="65">
          <cell r="B65" t="str">
            <v>Дифавтомат Legrand 2/63А/30мА</v>
          </cell>
          <cell r="C65">
            <v>1</v>
          </cell>
        </row>
        <row r="66">
          <cell r="A66">
            <v>11760101</v>
          </cell>
          <cell r="B66" t="str">
            <v>Дюбель-хомут плоский  5-8 белый  (45х10 ) (100шт/уп)  АБК-СИЛА  1/100</v>
          </cell>
          <cell r="C66">
            <v>38</v>
          </cell>
        </row>
        <row r="67">
          <cell r="A67">
            <v>11760102</v>
          </cell>
          <cell r="B67" t="str">
            <v>Дюбель-хомут плоский  5-8 чёрный  (45х10 )  (100шт/уп)  АБК-СИЛА 1/100</v>
          </cell>
          <cell r="C67">
            <v>17</v>
          </cell>
        </row>
        <row r="68">
          <cell r="A68">
            <v>1500801</v>
          </cell>
          <cell r="B68" t="str">
            <v>Заглушка для JXB- 2.5-10мм2  (2.5/4/6/10)   (габарит - 1)  /100//800</v>
          </cell>
          <cell r="C68">
            <v>1</v>
          </cell>
        </row>
        <row r="69">
          <cell r="A69">
            <v>1500805</v>
          </cell>
          <cell r="B69" t="str">
            <v>Заглушка для JXB-16-25мм2   (габарит -2)     /100/400</v>
          </cell>
          <cell r="C69">
            <v>757</v>
          </cell>
        </row>
        <row r="70">
          <cell r="A70">
            <v>1500807</v>
          </cell>
          <cell r="B70" t="str">
            <v>Заглушка для JXB-35мм2   (габарит - 3)    /100/200</v>
          </cell>
          <cell r="C70">
            <v>46</v>
          </cell>
        </row>
        <row r="71">
          <cell r="A71">
            <v>1500601</v>
          </cell>
          <cell r="B71" t="str">
            <v>Заглушка для JXB-S  2.5мм2   (габарит - 1)   /100</v>
          </cell>
          <cell r="C71">
            <v>345</v>
          </cell>
        </row>
        <row r="72">
          <cell r="A72">
            <v>1500603</v>
          </cell>
          <cell r="B72" t="str">
            <v>Заглушка для JXB-S  6,0мм2   /100</v>
          </cell>
          <cell r="C72">
            <v>206</v>
          </cell>
        </row>
        <row r="73">
          <cell r="A73">
            <v>1500604</v>
          </cell>
          <cell r="B73" t="str">
            <v>Заглушка для JXB-S 10мм2</v>
          </cell>
          <cell r="C73">
            <v>197</v>
          </cell>
        </row>
        <row r="74">
          <cell r="A74">
            <v>5400805</v>
          </cell>
          <cell r="B74" t="str">
            <v>Заглушка для розеток универсальная  белые   8/200</v>
          </cell>
          <cell r="C74">
            <v>1695</v>
          </cell>
        </row>
        <row r="75">
          <cell r="A75">
            <v>5400804</v>
          </cell>
          <cell r="B75" t="str">
            <v>Заглушка для розеток универсальная  слоновая кость   8/200</v>
          </cell>
          <cell r="C75">
            <v>10</v>
          </cell>
        </row>
        <row r="76">
          <cell r="A76">
            <v>500102</v>
          </cell>
          <cell r="B76" t="str">
            <v>Зажим  ЗКВК  1504 ТВ    15А   4Р  100/800</v>
          </cell>
          <cell r="C76">
            <v>54</v>
          </cell>
        </row>
        <row r="77">
          <cell r="A77">
            <v>500104</v>
          </cell>
          <cell r="B77" t="str">
            <v>Зажим  ЗКВК  1506 ТВ    15А   6Р  100/600</v>
          </cell>
          <cell r="C77">
            <v>2660</v>
          </cell>
        </row>
        <row r="78">
          <cell r="A78">
            <v>500106</v>
          </cell>
          <cell r="B78" t="str">
            <v>Зажим  ЗКВК  2503 ТВ    25А   3Р  50/500</v>
          </cell>
          <cell r="C78">
            <v>3580</v>
          </cell>
        </row>
        <row r="79">
          <cell r="A79">
            <v>500110</v>
          </cell>
          <cell r="B79" t="str">
            <v>Зажим  ЗКВК  3503 ТВ    35А   3Р   50/500</v>
          </cell>
          <cell r="C79">
            <v>1</v>
          </cell>
        </row>
        <row r="80">
          <cell r="A80">
            <v>500113</v>
          </cell>
          <cell r="B80" t="str">
            <v>Зажим  ЗКВК  3512 ТВ    35А 12Р   25/150</v>
          </cell>
          <cell r="C80">
            <v>65</v>
          </cell>
        </row>
        <row r="81">
          <cell r="A81">
            <v>500118</v>
          </cell>
          <cell r="B81" t="str">
            <v>Зажим  ЗКВК  6003 ТВ    60А   3Р   10/140/</v>
          </cell>
          <cell r="C81">
            <v>61</v>
          </cell>
        </row>
        <row r="82">
          <cell r="A82">
            <v>500120</v>
          </cell>
          <cell r="B82" t="str">
            <v>Зажим  ЗКВК  6006 ТВ   60А    6Р   10/100</v>
          </cell>
          <cell r="C82">
            <v>10</v>
          </cell>
        </row>
        <row r="83">
          <cell r="A83">
            <v>600102</v>
          </cell>
          <cell r="B83" t="str">
            <v>Зажим  ЗКВК  604  ТС   60А  4Р   1/80</v>
          </cell>
          <cell r="C83">
            <v>34</v>
          </cell>
        </row>
        <row r="84">
          <cell r="A84">
            <v>600103</v>
          </cell>
          <cell r="B84" t="str">
            <v>Зажим  ЗКВК 1003 ТС 100А  3Р   1/84</v>
          </cell>
          <cell r="C84">
            <v>19</v>
          </cell>
        </row>
        <row r="85">
          <cell r="A85">
            <v>600105</v>
          </cell>
          <cell r="B85" t="str">
            <v>Зажим  ЗКВК 1503 ТС 150А  3Р   1/45</v>
          </cell>
          <cell r="C85">
            <v>153</v>
          </cell>
        </row>
        <row r="86">
          <cell r="A86">
            <v>600106</v>
          </cell>
          <cell r="B86" t="str">
            <v>Зажим  ЗКВК 1504 ТС 150А  4Р   1/35</v>
          </cell>
          <cell r="C86">
            <v>2</v>
          </cell>
        </row>
        <row r="87">
          <cell r="A87">
            <v>600107</v>
          </cell>
          <cell r="B87" t="str">
            <v>Зажим  ЗКВК 2003 ТС 200А  3Р   1/35</v>
          </cell>
          <cell r="C87">
            <v>2</v>
          </cell>
        </row>
        <row r="88">
          <cell r="A88">
            <v>600108</v>
          </cell>
          <cell r="B88" t="str">
            <v>Зажим  ЗКВК 2004 ТС 200А  4Р   1/30</v>
          </cell>
          <cell r="C88">
            <v>1087</v>
          </cell>
        </row>
        <row r="89">
          <cell r="A89">
            <v>600109</v>
          </cell>
          <cell r="B89" t="str">
            <v>Зажим  ЗКВК 3003 ТС 300А  3Р   1/30</v>
          </cell>
          <cell r="C89">
            <v>61</v>
          </cell>
        </row>
        <row r="90">
          <cell r="A90">
            <v>600110</v>
          </cell>
          <cell r="B90" t="str">
            <v>Зажим  ЗКВК 3004 ТС 300А  4Р   1/12</v>
          </cell>
          <cell r="C90">
            <v>2</v>
          </cell>
        </row>
        <row r="91">
          <cell r="B91" t="str">
            <v>Зажим IPC - 3.1  (16-95+10-25мм2)</v>
          </cell>
          <cell r="C91">
            <v>8</v>
          </cell>
        </row>
        <row r="92">
          <cell r="A92">
            <v>1400104</v>
          </cell>
          <cell r="B92" t="str">
            <v xml:space="preserve">Зажим винтовой 12мод. РЕ -  16 мм2  30А   10/300    АБК-СИЛА   </v>
          </cell>
          <cell r="C92">
            <v>380</v>
          </cell>
        </row>
        <row r="93">
          <cell r="A93">
            <v>1400108</v>
          </cell>
          <cell r="B93" t="str">
            <v xml:space="preserve">Зажим винтовой 12мод. РЕ -  35 мм2  80А   5 /100   АБК-СИЛА </v>
          </cell>
          <cell r="C93">
            <v>21</v>
          </cell>
        </row>
        <row r="94">
          <cell r="A94">
            <v>4100003</v>
          </cell>
          <cell r="B94" t="str">
            <v>Зажим ЗКВК на DIN  БЗД 2 - 20А   20/620</v>
          </cell>
          <cell r="C94">
            <v>370</v>
          </cell>
        </row>
        <row r="95">
          <cell r="A95">
            <v>4100004</v>
          </cell>
          <cell r="B95" t="str">
            <v>Зажим ЗКВК на DIN  БЗД 3 - 20А   20/460</v>
          </cell>
          <cell r="C95">
            <v>65</v>
          </cell>
        </row>
        <row r="96">
          <cell r="A96">
            <v>4100005</v>
          </cell>
          <cell r="B96" t="str">
            <v>Зажим ЗКВК на DIN  БЗД 3 - 30А   12/372</v>
          </cell>
          <cell r="C96">
            <v>62</v>
          </cell>
        </row>
        <row r="97">
          <cell r="A97">
            <v>2600120</v>
          </cell>
          <cell r="B97" t="str">
            <v xml:space="preserve">Зажим ответвительный изолированный ЗОИ 16-95/4,0-35   10/200 </v>
          </cell>
          <cell r="C97">
            <v>3679</v>
          </cell>
        </row>
        <row r="98">
          <cell r="A98">
            <v>3800103</v>
          </cell>
          <cell r="B98" t="str">
            <v>Замок для металлического бокса IP-54  Пластик   24 /240</v>
          </cell>
        </row>
        <row r="99">
          <cell r="A99">
            <v>2103004</v>
          </cell>
          <cell r="B99" t="str">
            <v>Изолятор SM-40  12кВ. Крепёж-8мм.   10/200</v>
          </cell>
          <cell r="C99">
            <v>130</v>
          </cell>
        </row>
        <row r="100">
          <cell r="A100">
            <v>2103005</v>
          </cell>
          <cell r="B100" t="str">
            <v>Изолятор SM-51  15кВ. Крепёж-8мм.   10/200</v>
          </cell>
          <cell r="C100">
            <v>1085</v>
          </cell>
        </row>
        <row r="101">
          <cell r="A101">
            <v>2103006</v>
          </cell>
          <cell r="B101" t="str">
            <v>Изолятор SM-76  25кВ. Крепёж-10мм.   10/100</v>
          </cell>
          <cell r="C101">
            <v>139</v>
          </cell>
        </row>
        <row r="102">
          <cell r="A102">
            <v>2100641</v>
          </cell>
          <cell r="B102" t="str">
            <v>Изолятор на DIN-рейку большой  (желтый)   1/900 БЕЗ КРЕПЕЖА</v>
          </cell>
          <cell r="C102">
            <v>4</v>
          </cell>
        </row>
        <row r="103">
          <cell r="A103">
            <v>2100601</v>
          </cell>
          <cell r="B103" t="str">
            <v>Изолятор на DIN-рейку большой  (синий)   1/900 БЕЗ КРЕПЕЖА</v>
          </cell>
          <cell r="C103">
            <v>10</v>
          </cell>
        </row>
        <row r="104">
          <cell r="A104">
            <v>2100642</v>
          </cell>
          <cell r="B104" t="str">
            <v>Изолятор стойка угловой под винт (жёлтый)   100/1500 БЕЗ КРЕПЕЖА</v>
          </cell>
          <cell r="C104">
            <v>1</v>
          </cell>
        </row>
        <row r="105">
          <cell r="A105">
            <v>2100602</v>
          </cell>
          <cell r="B105" t="str">
            <v>Изолятор стойка угловой под винт (синий)   100/1500 БЕЗ КРЕПЕЖА</v>
          </cell>
          <cell r="C105">
            <v>93</v>
          </cell>
        </row>
        <row r="106">
          <cell r="A106">
            <v>4904416</v>
          </cell>
          <cell r="B106" t="str">
            <v xml:space="preserve">Кабель СИП 4 - 4х16 </v>
          </cell>
        </row>
        <row r="107">
          <cell r="A107">
            <v>2800105</v>
          </cell>
          <cell r="B107" t="str">
            <v>Кабельная протяжка НВ 1325 д-3мм.  25м. нейлон  1 /60</v>
          </cell>
          <cell r="C107">
            <v>35</v>
          </cell>
        </row>
        <row r="108">
          <cell r="A108">
            <v>2800106</v>
          </cell>
          <cell r="B108" t="str">
            <v>Кабельная протяжка НВ 1330 д-3мм.  30м. нейлон   1/50</v>
          </cell>
        </row>
        <row r="109">
          <cell r="A109" t="str">
            <v>БН11052102</v>
          </cell>
          <cell r="B109" t="str">
            <v>Кабельная стяжка 2,5 х200 бел. ( без наклеек) (300)  РОССИЯ</v>
          </cell>
          <cell r="C109">
            <v>4</v>
          </cell>
        </row>
        <row r="110">
          <cell r="A110">
            <v>11052003</v>
          </cell>
          <cell r="B110" t="str">
            <v xml:space="preserve">Кабельная стяжка 2,5х 100 бел. (500 китай )  (10/500) </v>
          </cell>
          <cell r="C110">
            <v>6681</v>
          </cell>
        </row>
        <row r="111">
          <cell r="A111">
            <v>11052004</v>
          </cell>
          <cell r="B111" t="str">
            <v xml:space="preserve">Кабельная стяжка 2,5х 100 чёрн   (500 китай)  (10/500) </v>
          </cell>
          <cell r="C111">
            <v>6762</v>
          </cell>
        </row>
        <row r="112">
          <cell r="A112">
            <v>11052005</v>
          </cell>
          <cell r="B112" t="str">
            <v xml:space="preserve">Кабельная стяжка 2,5х 150 бел   (200 китай)  (10/500)  </v>
          </cell>
          <cell r="C112">
            <v>21332</v>
          </cell>
        </row>
        <row r="113">
          <cell r="A113">
            <v>11052006</v>
          </cell>
          <cell r="B113" t="str">
            <v xml:space="preserve">Кабельная стяжка 2,5х 150 чёрн    (200 китай)   (10/500) </v>
          </cell>
          <cell r="C113">
            <v>12389</v>
          </cell>
        </row>
        <row r="114">
          <cell r="A114">
            <v>11052007</v>
          </cell>
          <cell r="B114" t="str">
            <v>Кабельная стяжка 2,5х 200 бел.   (300 китай)   (10/300)</v>
          </cell>
          <cell r="C114">
            <v>10383</v>
          </cell>
        </row>
        <row r="115">
          <cell r="A115">
            <v>11052008</v>
          </cell>
          <cell r="B115" t="str">
            <v xml:space="preserve">Кабельная стяжка 2,5х 200 чёрн   (300 китай)   (10/250) </v>
          </cell>
          <cell r="C115">
            <v>3147</v>
          </cell>
        </row>
        <row r="116">
          <cell r="A116">
            <v>11152002</v>
          </cell>
          <cell r="B116" t="str">
            <v>Кабельная стяжка 3,6*200 бел. (под винт)  РОССИЯ (10/100)    КИТАЙ 10/125</v>
          </cell>
          <cell r="C116">
            <v>490</v>
          </cell>
        </row>
        <row r="117">
          <cell r="A117">
            <v>11152006</v>
          </cell>
          <cell r="B117" t="str">
            <v>Кабельная стяжка 3,6*200 чёрн.. (под винт)  РОССИЯ (10/100)  КИТАЙ 10/125</v>
          </cell>
          <cell r="C117">
            <v>575</v>
          </cell>
        </row>
        <row r="118">
          <cell r="A118">
            <v>11052071</v>
          </cell>
          <cell r="B118" t="str">
            <v xml:space="preserve">Кабельная стяжка 3,6х 100 бел.  (300 китай)  (10/250)  </v>
          </cell>
          <cell r="C118">
            <v>1646</v>
          </cell>
        </row>
        <row r="119">
          <cell r="A119">
            <v>11052011</v>
          </cell>
          <cell r="B119" t="str">
            <v xml:space="preserve">Кабельная стяжка 3,6х 150 бел.  (250 китай) (10/250)  </v>
          </cell>
          <cell r="C119">
            <v>1</v>
          </cell>
        </row>
        <row r="120">
          <cell r="A120">
            <v>11052012</v>
          </cell>
          <cell r="B120" t="str">
            <v xml:space="preserve">Кабельная стяжка 3,6х 150 чёрн. (250 китай)  (10/250)  </v>
          </cell>
          <cell r="C120">
            <v>1</v>
          </cell>
        </row>
        <row r="121">
          <cell r="A121">
            <v>11052013</v>
          </cell>
          <cell r="B121" t="str">
            <v xml:space="preserve">Кабельная стяжка 3,6х 200 бел.   (200 китай) (10/200)  </v>
          </cell>
          <cell r="C121">
            <v>516</v>
          </cell>
        </row>
        <row r="122">
          <cell r="A122">
            <v>11052014</v>
          </cell>
          <cell r="B122" t="str">
            <v xml:space="preserve">Кабельная стяжка 3,6х 200 чёрн (200 китай)   (10/200)  </v>
          </cell>
          <cell r="C122">
            <v>5849</v>
          </cell>
        </row>
        <row r="123">
          <cell r="A123">
            <v>11052015</v>
          </cell>
          <cell r="B123" t="str">
            <v xml:space="preserve">Кабельная стяжка 3,6х 250 бел.  (100 китай)   (10/200)  </v>
          </cell>
          <cell r="C123">
            <v>2352</v>
          </cell>
        </row>
        <row r="124">
          <cell r="A124">
            <v>11052016</v>
          </cell>
          <cell r="B124" t="str">
            <v xml:space="preserve">Кабельная стяжка 3,6х 250 чёрн  (100 китай)  (10/200)  </v>
          </cell>
          <cell r="C124">
            <v>549</v>
          </cell>
        </row>
        <row r="125">
          <cell r="A125">
            <v>11052017</v>
          </cell>
          <cell r="B125" t="str">
            <v xml:space="preserve">Кабельная стяжка 3,6х300 бел.  (90 китай) (10/200)  </v>
          </cell>
          <cell r="C125">
            <v>29</v>
          </cell>
        </row>
        <row r="126">
          <cell r="A126">
            <v>11052095</v>
          </cell>
          <cell r="B126" t="str">
            <v xml:space="preserve">Кабельная стяжка 3,6х350 бел.  (100 китай)  (10/150) </v>
          </cell>
          <cell r="C126">
            <v>1387</v>
          </cell>
        </row>
        <row r="127">
          <cell r="A127">
            <v>11052096</v>
          </cell>
          <cell r="B127" t="str">
            <v xml:space="preserve">Кабельная стяжка 3,6х350 чер.  (100 китай) (10/150) </v>
          </cell>
          <cell r="C127">
            <v>191</v>
          </cell>
        </row>
        <row r="128">
          <cell r="A128">
            <v>11052021</v>
          </cell>
          <cell r="B128" t="str">
            <v>Кабельная стяжка 3,6х370 бел.  (100 китай) . (10/150)</v>
          </cell>
          <cell r="C128">
            <v>2</v>
          </cell>
        </row>
        <row r="129">
          <cell r="A129">
            <v>11052022</v>
          </cell>
          <cell r="B129" t="str">
            <v xml:space="preserve">Кабельная стяжка 3,6х370 чёрн. (100 китай) (10/150)  </v>
          </cell>
        </row>
        <row r="130">
          <cell r="A130">
            <v>1100104</v>
          </cell>
          <cell r="B130" t="str">
            <v>Кабельная стяжка 3х120чер.   10/300</v>
          </cell>
        </row>
        <row r="131">
          <cell r="A131">
            <v>1100202</v>
          </cell>
          <cell r="B131" t="str">
            <v xml:space="preserve">Кабельная стяжка 3х150чер.  10 /200 </v>
          </cell>
          <cell r="C131">
            <v>1</v>
          </cell>
        </row>
        <row r="132">
          <cell r="A132">
            <v>1100302</v>
          </cell>
          <cell r="B132" t="str">
            <v xml:space="preserve">Кабельная стяжка 3х200чер.  10 /200  </v>
          </cell>
          <cell r="C132">
            <v>1</v>
          </cell>
        </row>
        <row r="133">
          <cell r="A133">
            <v>11152003</v>
          </cell>
          <cell r="B133" t="str">
            <v>Кабельная стяжка 4,8*200 бел. (под винт)  РОССИЯ (10/47/100)</v>
          </cell>
          <cell r="C133">
            <v>2</v>
          </cell>
        </row>
        <row r="134">
          <cell r="A134">
            <v>11152004</v>
          </cell>
          <cell r="B134" t="str">
            <v>Кабельная стяжка 4,8*200 чёрн. (под винт)  РОССИЯ (10/100)</v>
          </cell>
          <cell r="C134">
            <v>46</v>
          </cell>
        </row>
        <row r="135">
          <cell r="A135">
            <v>11052037</v>
          </cell>
          <cell r="B135" t="str">
            <v xml:space="preserve">Кабельная стяжка 4,8х370 бел.  (100 китай)   (10/80) </v>
          </cell>
          <cell r="C135">
            <v>6</v>
          </cell>
        </row>
        <row r="136">
          <cell r="A136">
            <v>11052042</v>
          </cell>
          <cell r="B136" t="str">
            <v xml:space="preserve">Кабельная стяжка 4,8х450 чёрн.  (80 китай)  (10/50)  </v>
          </cell>
        </row>
        <row r="137">
          <cell r="A137">
            <v>1100501</v>
          </cell>
          <cell r="B137" t="str">
            <v>Кабельная стяжка 4х200бел. 10/150</v>
          </cell>
        </row>
        <row r="138">
          <cell r="A138">
            <v>1100601</v>
          </cell>
          <cell r="B138" t="str">
            <v xml:space="preserve">Кабельная стяжка 4х250бел. 10 /100  </v>
          </cell>
        </row>
        <row r="139">
          <cell r="A139">
            <v>1100711</v>
          </cell>
          <cell r="B139" t="str">
            <v>Кабельная стяжка 4х370бел.  10/80</v>
          </cell>
          <cell r="C139">
            <v>1</v>
          </cell>
        </row>
        <row r="140">
          <cell r="A140">
            <v>1100801</v>
          </cell>
          <cell r="B140" t="str">
            <v>Кабельная стяжка 5х200бел. 10/110</v>
          </cell>
          <cell r="C140">
            <v>1</v>
          </cell>
        </row>
        <row r="141">
          <cell r="A141">
            <v>1101001</v>
          </cell>
          <cell r="B141" t="str">
            <v>Кабельная стяжка 5х300бел. 10/100</v>
          </cell>
        </row>
        <row r="142">
          <cell r="A142">
            <v>1101401</v>
          </cell>
          <cell r="B142" t="str">
            <v>Кабельная стяжка 5х500бел.   /50</v>
          </cell>
        </row>
        <row r="143">
          <cell r="A143">
            <v>11052077</v>
          </cell>
          <cell r="B143" t="str">
            <v xml:space="preserve">Кабельная стяжка 7,6х200 бел. ( Китай 60)   (75)  </v>
          </cell>
          <cell r="C143">
            <v>81</v>
          </cell>
        </row>
        <row r="144">
          <cell r="A144">
            <v>11052048</v>
          </cell>
          <cell r="B144" t="str">
            <v xml:space="preserve">Кабельная стяжка 7,6х300 чёрн. (50 китай) (50)  </v>
          </cell>
        </row>
        <row r="145">
          <cell r="A145">
            <v>11052049</v>
          </cell>
          <cell r="B145" t="str">
            <v>Кабельная стяжка 7,6х350 бел.  (50)  РОССИЯ</v>
          </cell>
          <cell r="C145">
            <v>49</v>
          </cell>
        </row>
        <row r="146">
          <cell r="A146">
            <v>11052051</v>
          </cell>
          <cell r="B146" t="str">
            <v>Кабельная стяжка 7,6х400 бел.  (50) РОССИЯ</v>
          </cell>
          <cell r="C146">
            <v>12</v>
          </cell>
        </row>
        <row r="147">
          <cell r="A147">
            <v>11052052</v>
          </cell>
          <cell r="B147" t="str">
            <v>Кабельная стяжка 7,6х400 чёрн.  (50)   РОССИЯ</v>
          </cell>
        </row>
        <row r="148">
          <cell r="A148">
            <v>11052100</v>
          </cell>
          <cell r="B148" t="str">
            <v xml:space="preserve">Кабельная стяжка 7,6х450 чер.  Россия (40)  </v>
          </cell>
          <cell r="C148">
            <v>4</v>
          </cell>
        </row>
        <row r="149">
          <cell r="A149" t="str">
            <v>БН11052053</v>
          </cell>
          <cell r="B149" t="str">
            <v xml:space="preserve">Кабельная стяжка 7,6х500 бел.  (40 китай)  (20/30) </v>
          </cell>
        </row>
        <row r="150">
          <cell r="A150">
            <v>11052053</v>
          </cell>
          <cell r="B150" t="str">
            <v xml:space="preserve">Кабельная стяжка 7,6х500 бел.  (40 китай)  (50) </v>
          </cell>
        </row>
        <row r="151">
          <cell r="A151">
            <v>11052054</v>
          </cell>
          <cell r="B151" t="str">
            <v xml:space="preserve">Кабельная стяжка 7,6х500 чёрн. китай 40  (30)   </v>
          </cell>
          <cell r="C151">
            <v>8</v>
          </cell>
        </row>
        <row r="152">
          <cell r="A152">
            <v>11052060</v>
          </cell>
          <cell r="B152" t="str">
            <v>Кабельная стяжка 9 х760 чёрн.   (15)   РОССИЯ</v>
          </cell>
          <cell r="C152">
            <v>8</v>
          </cell>
        </row>
        <row r="153">
          <cell r="A153">
            <v>4700202</v>
          </cell>
          <cell r="B153" t="str">
            <v>Кабельная стяжка разъёмная 7,5х200 чёр.   10/80</v>
          </cell>
          <cell r="C153">
            <v>154</v>
          </cell>
        </row>
        <row r="154">
          <cell r="B154" t="str">
            <v>Кабельный канал  40х25  СВ-Профиль (двойной замок)    40м/уп</v>
          </cell>
        </row>
        <row r="155">
          <cell r="A155">
            <v>23067301</v>
          </cell>
          <cell r="B155" t="str">
            <v>Катушка без розеток, для намотки кабеля для газонокосилки IP20, УХ-16-1-хх-К УХЛ2</v>
          </cell>
          <cell r="C155">
            <v>1</v>
          </cell>
        </row>
        <row r="156">
          <cell r="A156">
            <v>1510102</v>
          </cell>
          <cell r="B156" t="str">
            <v>Клемм. пара  нажимная серии КПН-2  380В. 10А   100/5000</v>
          </cell>
          <cell r="C156">
            <v>14113</v>
          </cell>
        </row>
        <row r="157">
          <cell r="A157">
            <v>1510103</v>
          </cell>
          <cell r="B157" t="str">
            <v>Клемм. пара  нажимная серии КПН-3  380В. 10А   100/3000</v>
          </cell>
          <cell r="C157">
            <v>9251</v>
          </cell>
        </row>
        <row r="158">
          <cell r="A158">
            <v>1500102</v>
          </cell>
          <cell r="B158" t="str">
            <v>Клемм. пара серии   JXB- 4.0mm2 (серая)   50/1800</v>
          </cell>
          <cell r="C158">
            <v>1400</v>
          </cell>
        </row>
        <row r="159">
          <cell r="A159">
            <v>1500104</v>
          </cell>
          <cell r="B159" t="str">
            <v>Клемм. пара серии   JXB-10mm2   (серая)   50/1000</v>
          </cell>
          <cell r="C159">
            <v>550</v>
          </cell>
        </row>
        <row r="160">
          <cell r="A160">
            <v>1500105</v>
          </cell>
          <cell r="B160" t="str">
            <v>Клемм. пара серии   JXB-16mm2   (серая)   50/1000</v>
          </cell>
          <cell r="C160">
            <v>100</v>
          </cell>
        </row>
        <row r="161">
          <cell r="A161">
            <v>1500107</v>
          </cell>
          <cell r="B161" t="str">
            <v>Клемм. пара серии   JXB-25mm2   (серая)   40/400</v>
          </cell>
          <cell r="C161">
            <v>240</v>
          </cell>
        </row>
        <row r="162">
          <cell r="A162">
            <v>1500106</v>
          </cell>
          <cell r="B162" t="str">
            <v>Клемм. пара серии   JXB-35mm2   (серая)   20/400</v>
          </cell>
          <cell r="C162">
            <v>74</v>
          </cell>
        </row>
        <row r="163">
          <cell r="A163">
            <v>1500407</v>
          </cell>
          <cell r="B163" t="str">
            <v>Клемм. пара серии  JXB- 35mm2   (синяя)  1/20/400 (1500106)</v>
          </cell>
          <cell r="C163">
            <v>177</v>
          </cell>
        </row>
        <row r="164">
          <cell r="A164">
            <v>1500307</v>
          </cell>
          <cell r="B164" t="str">
            <v>Клемм. пара серии JXB-35mm2   (ж/з)  1/40/400 (1500106)</v>
          </cell>
          <cell r="C164">
            <v>120</v>
          </cell>
        </row>
        <row r="165">
          <cell r="A165">
            <v>1500703</v>
          </cell>
          <cell r="B165" t="str">
            <v>Клемм. пара серии JXB-S  - 6,0mm2 (серая)   50/1000</v>
          </cell>
          <cell r="C165">
            <v>1784</v>
          </cell>
        </row>
        <row r="166">
          <cell r="A166">
            <v>1500704</v>
          </cell>
          <cell r="B166" t="str">
            <v>Клемм. пара серии JXB-S  -10mm2   (серая)   24/600</v>
          </cell>
          <cell r="C166">
            <v>2345</v>
          </cell>
        </row>
        <row r="167">
          <cell r="A167">
            <v>5402221</v>
          </cell>
          <cell r="B167" t="str">
            <v>Кнопка для звонка 6А 220В "ПЕГАС" белая   10/200</v>
          </cell>
        </row>
        <row r="168">
          <cell r="A168" t="str">
            <v>5402303.</v>
          </cell>
          <cell r="B168" t="str">
            <v>Колодка розеточная  3 гнезда без з/к 10А 220В  белая   1/10/100</v>
          </cell>
          <cell r="C168">
            <v>591</v>
          </cell>
        </row>
        <row r="169">
          <cell r="A169">
            <v>5402303</v>
          </cell>
          <cell r="B169" t="str">
            <v>Колодка розеточная  3 гнезда без з/к 10А 220В  белая  (новый ПОСТАВЩИК-Китай)   1/10/100</v>
          </cell>
          <cell r="C169">
            <v>263</v>
          </cell>
        </row>
        <row r="170">
          <cell r="A170">
            <v>5402304</v>
          </cell>
          <cell r="B170" t="str">
            <v>Колодка розеточная  4 гнезда без з/к 10А 220В  белая   (новый ПОСТАВЩИК-Китай)  1/10/100</v>
          </cell>
          <cell r="C170">
            <v>21</v>
          </cell>
        </row>
        <row r="171">
          <cell r="A171" t="str">
            <v>5402304.</v>
          </cell>
          <cell r="B171" t="str">
            <v>Колодка розеточная  4 гнезда без з/к 10А 220В  белая   1/10/100</v>
          </cell>
          <cell r="C171">
            <v>1446</v>
          </cell>
        </row>
        <row r="172">
          <cell r="A172">
            <v>5402504</v>
          </cell>
          <cell r="B172" t="str">
            <v>Колодка розеточная  4 гнезда с з/к и выключателем 16А 220В  белая   1/10/50   (новый ПОСТАВЩИК-Кита</v>
          </cell>
          <cell r="C172">
            <v>184</v>
          </cell>
        </row>
        <row r="173">
          <cell r="A173" t="str">
            <v>5402305.</v>
          </cell>
          <cell r="B173" t="str">
            <v>Колодка розеточная  5 гнезд без з/к 10А 220В  белая   1/60</v>
          </cell>
          <cell r="C173">
            <v>352</v>
          </cell>
        </row>
        <row r="174">
          <cell r="A174">
            <v>5402404</v>
          </cell>
          <cell r="B174" t="str">
            <v>Колодка розеточная 4 гнезда с з/к 16А 220В  белая   1/10/100   (новый ПОСТАВЩИК-Китай)</v>
          </cell>
          <cell r="C174">
            <v>81</v>
          </cell>
        </row>
        <row r="175">
          <cell r="A175" t="str">
            <v>5402504.</v>
          </cell>
          <cell r="B175" t="str">
            <v>Колодка розеточная с защитой от перегрузок  4 гнезда с з/к и выключателем 16А 220В  белая   1/100</v>
          </cell>
          <cell r="C175">
            <v>286</v>
          </cell>
        </row>
        <row r="176">
          <cell r="A176" t="str">
            <v>5402403........</v>
          </cell>
          <cell r="B176" t="str">
            <v>Колодка розеточная с защитой от перегрузок 3 гнезда с з/к 16А 220В  белая   1/100</v>
          </cell>
        </row>
        <row r="177">
          <cell r="A177" t="str">
            <v>5402404.</v>
          </cell>
          <cell r="B177" t="str">
            <v>Колодка розеточная с защитой от перегрузок 4 гнезда с з/к 16А 220В  белая   1/100</v>
          </cell>
          <cell r="C177">
            <v>598</v>
          </cell>
        </row>
        <row r="178">
          <cell r="A178" t="str">
            <v>Е0801-0008</v>
          </cell>
          <cell r="B178" t="str">
            <v xml:space="preserve">Контактор LC1-D2510 (КМИ-2510) 25А 220V  </v>
          </cell>
        </row>
        <row r="179">
          <cell r="A179" t="str">
            <v>Е0801-0008</v>
          </cell>
          <cell r="B179" t="str">
            <v xml:space="preserve">Контактор LC1-D3210 (КМИ-3210) 32А 220V  </v>
          </cell>
        </row>
        <row r="180">
          <cell r="A180">
            <v>2308001</v>
          </cell>
          <cell r="B180" t="str">
            <v>Контактор электромагнитный  КМ 3 - 80 - NO+NC -  220В   1/20</v>
          </cell>
          <cell r="C180">
            <v>13</v>
          </cell>
        </row>
        <row r="181">
          <cell r="A181">
            <v>2314001</v>
          </cell>
          <cell r="B181" t="str">
            <v>Контактор электромагнитный в корпусе КМК 3 - 40 - 220В - 1-1   1/4/8</v>
          </cell>
          <cell r="C181">
            <v>53</v>
          </cell>
        </row>
        <row r="182">
          <cell r="A182">
            <v>2315001</v>
          </cell>
          <cell r="B182" t="str">
            <v>Контактор электромагнитный в корпусе КМК 3 - 50 - 220В - 1-1   1/8</v>
          </cell>
          <cell r="C182">
            <v>89</v>
          </cell>
        </row>
        <row r="183">
          <cell r="A183">
            <v>2316501</v>
          </cell>
          <cell r="B183" t="str">
            <v>Контактор электромагнитный в корпусе КМК 3 - 65 - 220В - 1-1   1/8</v>
          </cell>
          <cell r="C183">
            <v>33</v>
          </cell>
        </row>
        <row r="184">
          <cell r="A184">
            <v>2318001</v>
          </cell>
          <cell r="B184" t="str">
            <v>Контактор электромагнитный в корпусе КМК 3 - 80 - 220В - 1-1   1/8</v>
          </cell>
          <cell r="C184">
            <v>28</v>
          </cell>
        </row>
        <row r="185">
          <cell r="A185">
            <v>2319501</v>
          </cell>
          <cell r="B185" t="str">
            <v>Контактор электромагнитный в корпусе КМК 3 - 95 - 220В - 1-1   1/8</v>
          </cell>
          <cell r="C185">
            <v>1</v>
          </cell>
        </row>
        <row r="186">
          <cell r="A186">
            <v>3800204</v>
          </cell>
          <cell r="B186" t="str">
            <v>Корпус металлический  ШНМ - 00     IP-54 (240х160х120)</v>
          </cell>
        </row>
        <row r="187">
          <cell r="A187">
            <v>3800221</v>
          </cell>
          <cell r="B187" t="str">
            <v>Корпус металлический  ШНМ - 00/1 IP-54 (240х300х140) - окно  СНЯТЫ с ПРОИЗВОДСТВА</v>
          </cell>
        </row>
        <row r="188">
          <cell r="A188" t="str">
            <v>3800221.1</v>
          </cell>
          <cell r="B188" t="str">
            <v>Корпус металлический  ШНМ - 00/1 IP-54 (320х260х140) - окно</v>
          </cell>
        </row>
        <row r="189">
          <cell r="A189">
            <v>3800206</v>
          </cell>
          <cell r="B189" t="str">
            <v>Корпус металлический  ШНМ - 01     IP-54 (400х300х140)</v>
          </cell>
        </row>
        <row r="190">
          <cell r="A190">
            <v>3800203</v>
          </cell>
          <cell r="B190" t="str">
            <v xml:space="preserve">Корпус металлический  ШНМ - 01     IP-54 (400х300х140) - окно  </v>
          </cell>
        </row>
        <row r="191">
          <cell r="A191">
            <v>3800207</v>
          </cell>
          <cell r="B191" t="str">
            <v>Корпус металлический  ШНМ - 02     IP-54 (550х410х140)</v>
          </cell>
        </row>
        <row r="192">
          <cell r="A192">
            <v>3800215</v>
          </cell>
          <cell r="B192" t="str">
            <v>Корпус металлический  ШУ - 3н.-5  IP-54  (550х300х140)</v>
          </cell>
        </row>
        <row r="193">
          <cell r="A193">
            <v>3800216</v>
          </cell>
          <cell r="B193" t="str">
            <v>Корпус металлический  ШУ М-201-7 IP-54 (290х170х110) окно</v>
          </cell>
        </row>
        <row r="194">
          <cell r="A194">
            <v>3800210</v>
          </cell>
          <cell r="B194" t="str">
            <v>Корпус металлический  ШУ М-201х2-12 IP-54 (290х270х100) два окна</v>
          </cell>
        </row>
        <row r="195">
          <cell r="A195">
            <v>3800211</v>
          </cell>
          <cell r="B195" t="str">
            <v>Корпус металлический  ШУ М-230-3  IP-54 (400х300х120)</v>
          </cell>
        </row>
        <row r="196">
          <cell r="A196" t="str">
            <v>4000001.2</v>
          </cell>
          <cell r="B196" t="str">
            <v>Корпус металлический  Щ 00 (290х220х155) картон+замок</v>
          </cell>
        </row>
        <row r="197">
          <cell r="A197" t="str">
            <v>4000002.2</v>
          </cell>
          <cell r="B197" t="str">
            <v>Корпус металлический  Щ 01 (400х220х155) картон+замок</v>
          </cell>
        </row>
        <row r="198">
          <cell r="A198" t="str">
            <v>4000003.2</v>
          </cell>
          <cell r="B198" t="str">
            <v>Корпус металлический  Щ 02 (250х300х155) картон+замок</v>
          </cell>
        </row>
        <row r="199">
          <cell r="A199">
            <v>4000003</v>
          </cell>
          <cell r="B199" t="str">
            <v>Корпус металлический  Щ 02 (250х300х155) ЭС</v>
          </cell>
        </row>
        <row r="200">
          <cell r="A200" t="str">
            <v>4000004.2</v>
          </cell>
          <cell r="B200" t="str">
            <v>Корпус металлический  Щ 03 (360х300х155) картон+замок</v>
          </cell>
        </row>
        <row r="201">
          <cell r="A201" t="str">
            <v>4000005.2</v>
          </cell>
          <cell r="B201" t="str">
            <v>Корпус металлический  Щ 04 (400х300х155) картон+замок</v>
          </cell>
        </row>
        <row r="202">
          <cell r="A202" t="str">
            <v>4000006.2</v>
          </cell>
          <cell r="B202" t="str">
            <v>Корпус металлический  Щ 05 (400х400х155) картон+замок</v>
          </cell>
        </row>
        <row r="203">
          <cell r="A203">
            <v>4000006</v>
          </cell>
          <cell r="B203" t="str">
            <v>Корпус металлический  Щ 05 (400х400х155) ЭС</v>
          </cell>
        </row>
        <row r="204">
          <cell r="A204" t="str">
            <v>4000007.2</v>
          </cell>
          <cell r="B204" t="str">
            <v>Корпус металлический  Щ 06 (500х400х155) картон+замок</v>
          </cell>
        </row>
        <row r="205">
          <cell r="A205" t="str">
            <v>4000008.2</v>
          </cell>
          <cell r="B205" t="str">
            <v>Корпус металлический  Щ 07 (600х400х155) картон+замок</v>
          </cell>
        </row>
        <row r="206">
          <cell r="A206" t="str">
            <v>4000009.2</v>
          </cell>
          <cell r="B206" t="str">
            <v>Корпус металлический  Щ 08 (650х500х200) картон+ 2замка</v>
          </cell>
        </row>
        <row r="207">
          <cell r="A207" t="str">
            <v>4000010.2</v>
          </cell>
          <cell r="B207" t="str">
            <v>Корпус металлический  Щ 09 (800х600х230) картон+ 2замка</v>
          </cell>
        </row>
        <row r="208">
          <cell r="A208" t="str">
            <v>4000011.2</v>
          </cell>
          <cell r="B208" t="str">
            <v>Корпус металлический  Щ 10 (1000х650х250) картон+ 2замка</v>
          </cell>
        </row>
        <row r="209">
          <cell r="A209" t="str">
            <v>4000701.2</v>
          </cell>
          <cell r="B209" t="str">
            <v>Корпус металлический  ЩМП 00 IP31(290х220х155) картон+замок</v>
          </cell>
        </row>
        <row r="210">
          <cell r="A210">
            <v>4000801</v>
          </cell>
          <cell r="B210" t="str">
            <v>Корпус металлический  ЩМП 00 IP54(290х220х155) картон+замок</v>
          </cell>
        </row>
        <row r="211">
          <cell r="A211" t="str">
            <v>4000702.2</v>
          </cell>
          <cell r="B211" t="str">
            <v>Корпус металлический  ЩМП 01 IP31(400х220х155) картон+замок</v>
          </cell>
        </row>
        <row r="212">
          <cell r="A212">
            <v>4000802</v>
          </cell>
          <cell r="B212" t="str">
            <v>Корпус металлический  ЩМП 01 IP54(400х220х155) картон+замок</v>
          </cell>
        </row>
        <row r="213">
          <cell r="A213" t="str">
            <v>4000703.2</v>
          </cell>
          <cell r="B213" t="str">
            <v>Корпус металлический  ЩМП 02 IP31(250х300х155) картон+замок</v>
          </cell>
        </row>
        <row r="214">
          <cell r="A214">
            <v>4000803</v>
          </cell>
          <cell r="B214" t="str">
            <v>Корпус металлический  ЩМП 02 IP54(250х300х155) картон+замок</v>
          </cell>
        </row>
        <row r="215">
          <cell r="A215" t="str">
            <v>4000704.2</v>
          </cell>
          <cell r="B215" t="str">
            <v>Корпус металлический  ЩМП 03 IP31(360х300х155) картон+замок</v>
          </cell>
        </row>
        <row r="216">
          <cell r="A216">
            <v>4000804</v>
          </cell>
          <cell r="B216" t="str">
            <v>Корпус металлический  ЩМП 03 IP54(360х300х155) картон+замок</v>
          </cell>
        </row>
        <row r="217">
          <cell r="A217" t="str">
            <v>4000705.2</v>
          </cell>
          <cell r="B217" t="str">
            <v>Корпус металлический  ЩМП 04 IP31(400х300х155) картон+замок</v>
          </cell>
        </row>
        <row r="218">
          <cell r="A218">
            <v>4000805</v>
          </cell>
          <cell r="B218" t="str">
            <v>Корпус металлический  ЩМП 04 IP54(400х300х155) картон+замок</v>
          </cell>
        </row>
        <row r="219">
          <cell r="A219" t="str">
            <v>4000705.3</v>
          </cell>
          <cell r="B219" t="str">
            <v>Корпус металлический  ЩМП 04-2  IP31 (400х300х220)  картон+замок</v>
          </cell>
        </row>
        <row r="220">
          <cell r="A220">
            <v>4000806</v>
          </cell>
          <cell r="B220" t="str">
            <v>Корпус металлический  ЩМП 04-2 IP54(400х300х220) картон+замок</v>
          </cell>
        </row>
        <row r="221">
          <cell r="A221" t="str">
            <v>4000706.2</v>
          </cell>
          <cell r="B221" t="str">
            <v>Корпус металлический  ЩМП 05 IP31(400х400х155) картон+замок</v>
          </cell>
        </row>
        <row r="222">
          <cell r="A222">
            <v>4000807</v>
          </cell>
          <cell r="B222" t="str">
            <v>Корпус металлический  ЩМП 05 IP54(400х400х155) картон+замок</v>
          </cell>
        </row>
        <row r="223">
          <cell r="A223">
            <v>4000707</v>
          </cell>
          <cell r="B223" t="str">
            <v xml:space="preserve">Корпус металлический  ЩМП 05-2 IP31(400х400х220) картон+замок   </v>
          </cell>
        </row>
        <row r="224">
          <cell r="A224">
            <v>4000808</v>
          </cell>
          <cell r="B224" t="str">
            <v>Корпус металлический  ЩМП 05-2 IP54(400х400х220) картон+замок</v>
          </cell>
        </row>
        <row r="225">
          <cell r="A225" t="str">
            <v>4000708.2</v>
          </cell>
          <cell r="B225" t="str">
            <v>Корпус металлический  ЩМП 06 IP31(500х400х155) картон+замок</v>
          </cell>
        </row>
        <row r="226">
          <cell r="A226">
            <v>4000809</v>
          </cell>
          <cell r="B226" t="str">
            <v>Корпус металлический  ЩМП 06 IP54(500х400х155) картон+замок</v>
          </cell>
        </row>
        <row r="227">
          <cell r="A227">
            <v>4000810</v>
          </cell>
          <cell r="B227" t="str">
            <v>Корпус металлический  ЩМП 06-2 IP54(500х400х220) картон+замок</v>
          </cell>
        </row>
        <row r="228">
          <cell r="A228" t="str">
            <v>4000709.2</v>
          </cell>
          <cell r="B228" t="str">
            <v>Корпус металлический  ЩМП 07 IP31(600х400х155) картон+замок</v>
          </cell>
        </row>
        <row r="229">
          <cell r="A229">
            <v>4000811</v>
          </cell>
          <cell r="B229" t="str">
            <v>Корпус металлический  ЩМП 07 IP54(600х400х155) картон+замок</v>
          </cell>
        </row>
        <row r="230">
          <cell r="A230">
            <v>4000812</v>
          </cell>
          <cell r="B230" t="str">
            <v>Корпус металлический  ЩМП 07-2 IP54(600х400х220) картон+замок</v>
          </cell>
        </row>
        <row r="231">
          <cell r="A231" t="str">
            <v>4000710.2</v>
          </cell>
          <cell r="B231" t="str">
            <v>Корпус металлический  ЩМП 08 IP31(650х500х210) картон+2 зам.</v>
          </cell>
        </row>
        <row r="232">
          <cell r="A232">
            <v>4000813</v>
          </cell>
          <cell r="B232" t="str">
            <v>Корпус металлический  ЩМП 08 IP54(650х500х220) картон+замок</v>
          </cell>
        </row>
        <row r="233">
          <cell r="A233" t="str">
            <v>4000711.2</v>
          </cell>
          <cell r="B233" t="str">
            <v>Корпус металлический  ЩМП 09 IP31(800х600х230) картон+2 зам.</v>
          </cell>
        </row>
        <row r="234">
          <cell r="A234">
            <v>4000711</v>
          </cell>
          <cell r="B234" t="str">
            <v>Корпус металлический  ЩМП 09 IP31(800х600х230) ЭС 2 зам.</v>
          </cell>
        </row>
        <row r="235">
          <cell r="A235">
            <v>4000814</v>
          </cell>
          <cell r="B235" t="str">
            <v>Корпус металлический  ЩМП 09 IP54(800х600х250) картон+замок</v>
          </cell>
        </row>
        <row r="236">
          <cell r="A236" t="str">
            <v>4000712.2</v>
          </cell>
          <cell r="B236" t="str">
            <v>Корпус металлический  ЩМП 10 IP31(1000х650х250) картон+2 зам.</v>
          </cell>
        </row>
        <row r="237">
          <cell r="A237">
            <v>4000815</v>
          </cell>
          <cell r="B237" t="str">
            <v>Корпус металлический  ЩМП 10 IP54(1000х650х300) картон+замок</v>
          </cell>
        </row>
        <row r="238">
          <cell r="A238" t="str">
            <v>4000714.2</v>
          </cell>
          <cell r="B238" t="str">
            <v>Корпус металлический  ЩМП 11 IP31(1200х750х250) картон+ 2 зам.</v>
          </cell>
        </row>
        <row r="239">
          <cell r="A239">
            <v>4000816</v>
          </cell>
          <cell r="B239" t="str">
            <v>Корпус металлический  ЩМП 11 IP54(1200х750х300) картон+замок</v>
          </cell>
        </row>
        <row r="240">
          <cell r="A240" t="str">
            <v>4000101.2</v>
          </cell>
          <cell r="B240" t="str">
            <v>Корпус металлический  ЩРВ- 12 (250х300х130) картон+замок</v>
          </cell>
        </row>
        <row r="241">
          <cell r="A241">
            <v>4000102</v>
          </cell>
          <cell r="B241" t="str">
            <v>Корпус металлический  ЩРВ- 24 (330х300х120) ЭС</v>
          </cell>
        </row>
        <row r="242">
          <cell r="A242" t="str">
            <v>4000102.2</v>
          </cell>
          <cell r="B242" t="str">
            <v>Корпус металлический  ЩРВ- 24 (330х300х130) картон+замок</v>
          </cell>
        </row>
        <row r="243">
          <cell r="A243">
            <v>4000103</v>
          </cell>
          <cell r="B243" t="str">
            <v>Корпус металлический  ЩРВ- 36 (500х300х120) ЭС</v>
          </cell>
        </row>
        <row r="244">
          <cell r="A244" t="str">
            <v>4000103.2</v>
          </cell>
          <cell r="B244" t="str">
            <v>Корпус металлический  ЩРВ- 36 (500х300х130) картон+замок</v>
          </cell>
        </row>
        <row r="245">
          <cell r="A245" t="str">
            <v>4000104.2</v>
          </cell>
          <cell r="B245" t="str">
            <v>Корпус металлический  ЩРВ- 48 (600х300х130) картон+замок</v>
          </cell>
          <cell r="C245">
            <v>2</v>
          </cell>
        </row>
        <row r="246">
          <cell r="A246" t="str">
            <v>4000201.2</v>
          </cell>
          <cell r="B246" t="str">
            <v>Корпус металлический  ЩРН-  9 (250х300х125) картон+замок</v>
          </cell>
        </row>
        <row r="247">
          <cell r="A247" t="str">
            <v>4000202.2</v>
          </cell>
          <cell r="B247" t="str">
            <v>Корпус металлический  ЩРН- 12  (250х300х125) картон+замок</v>
          </cell>
        </row>
        <row r="248">
          <cell r="A248">
            <v>4000818</v>
          </cell>
          <cell r="B248" t="str">
            <v>Корпус металлический  ЩРН- 12 IP54 (250х300х135) картон+замок</v>
          </cell>
        </row>
        <row r="249">
          <cell r="A249" t="str">
            <v>4000203.2</v>
          </cell>
          <cell r="B249" t="str">
            <v>Корпус металлический  ЩРН- 18 (330х250х125) картон+замок</v>
          </cell>
        </row>
        <row r="250">
          <cell r="A250" t="str">
            <v>4000204.2</v>
          </cell>
          <cell r="B250" t="str">
            <v>Корпус металлический  ЩРН- 24 (330х300х125) картон+замок</v>
          </cell>
        </row>
        <row r="251">
          <cell r="A251">
            <v>4000819</v>
          </cell>
          <cell r="B251" t="str">
            <v>Корпус металлический  ЩРН- 24 IP54 (330х300х135) картон+замок</v>
          </cell>
        </row>
        <row r="252">
          <cell r="A252" t="str">
            <v>4000205.2</v>
          </cell>
          <cell r="B252" t="str">
            <v>Корпус металлический  ЩРН- 36 (500х300х125) картон +замок</v>
          </cell>
        </row>
        <row r="253">
          <cell r="A253">
            <v>4000820</v>
          </cell>
          <cell r="B253" t="str">
            <v>Корпус металлический  ЩРН- 36 IP54 (500х300х135) картон+замок</v>
          </cell>
        </row>
        <row r="254">
          <cell r="A254" t="str">
            <v>4000206.2</v>
          </cell>
          <cell r="B254" t="str">
            <v>Корпус металлический  ЩРН- 48 (600х300х125) картон+замок</v>
          </cell>
        </row>
        <row r="255">
          <cell r="A255">
            <v>4000821</v>
          </cell>
          <cell r="B255" t="str">
            <v>Корпус металлический  ЩРН- 48 IP54 (600х300х135) картон+замок</v>
          </cell>
          <cell r="C255">
            <v>4</v>
          </cell>
        </row>
        <row r="256">
          <cell r="A256" t="str">
            <v>4000207.2</v>
          </cell>
          <cell r="B256" t="str">
            <v>Корпус металлический  ЩРН- 54 (500х500х125) картон+ 2 замка</v>
          </cell>
        </row>
        <row r="257">
          <cell r="A257">
            <v>3800331</v>
          </cell>
          <cell r="B257" t="str">
            <v>Корпус металлический  ЩРН- 72 (500х600х125) картон+ 2 замка</v>
          </cell>
        </row>
        <row r="258">
          <cell r="A258" t="str">
            <v>4000301.2</v>
          </cell>
          <cell r="B258" t="str">
            <v>Корпус металлический  ЩРУ 1В- 9 (400х250х150) картон+замок</v>
          </cell>
        </row>
        <row r="259">
          <cell r="A259">
            <v>4000302</v>
          </cell>
          <cell r="B259" t="str">
            <v>Корпус металлический  ЩРУ 1В-12 (400х300х155) ЭС</v>
          </cell>
        </row>
        <row r="260">
          <cell r="A260" t="str">
            <v>4000407.2</v>
          </cell>
          <cell r="B260" t="str">
            <v>Корпус металлический  ЩРУ 1Н- 6 (290х200х130) закрытые картон+замок</v>
          </cell>
        </row>
        <row r="261">
          <cell r="A261">
            <v>4000822</v>
          </cell>
          <cell r="B261" t="str">
            <v>Корпус металлический  ЩРУ 1Н- 6 IP54 (285х170х100) (под меркурий 201серии) картон+замок</v>
          </cell>
        </row>
        <row r="262">
          <cell r="A262" t="str">
            <v>4000402.2</v>
          </cell>
          <cell r="B262" t="str">
            <v>Корпус металлический  ЩРУ 1Н- 9 (400х250х147) картон+замок</v>
          </cell>
        </row>
        <row r="263">
          <cell r="A263">
            <v>4000823</v>
          </cell>
          <cell r="B263" t="str">
            <v>Корпус металлический  ЩРУ 1Н- 9 IP54 (400х250х160) картон+замок</v>
          </cell>
        </row>
        <row r="264">
          <cell r="A264">
            <v>4000824</v>
          </cell>
          <cell r="B264" t="str">
            <v>Корпус металлический  ЩРУ 1Н- 9-1 IP54 (315х250х105) картон+замок</v>
          </cell>
        </row>
        <row r="265">
          <cell r="A265" t="str">
            <v>4000403.2</v>
          </cell>
          <cell r="B265" t="str">
            <v>Корпус металлический  ЩРУ 1Н-12 (400х300х147) картон+замок</v>
          </cell>
        </row>
        <row r="266">
          <cell r="A266">
            <v>4000825</v>
          </cell>
          <cell r="B266" t="str">
            <v>Корпус металлический  ЩРУ 1Н-12 IP54 (400х300х160) картон+замок</v>
          </cell>
        </row>
        <row r="267">
          <cell r="A267" t="str">
            <v>4000405.2</v>
          </cell>
          <cell r="B267" t="str">
            <v>Корпус металлический  ЩРУ 1Н-14 (400х300х147) картон+замок</v>
          </cell>
        </row>
        <row r="268">
          <cell r="A268">
            <v>4000406</v>
          </cell>
          <cell r="B268" t="str">
            <v>Корпус металлический  ЩРУ 3В-12 (500х300х155) ЭС</v>
          </cell>
        </row>
        <row r="269">
          <cell r="A269">
            <v>4000501</v>
          </cell>
          <cell r="B269" t="str">
            <v>Корпус металлический  ЩРУ 3В-18 (350х450х155) ЭС</v>
          </cell>
        </row>
        <row r="270">
          <cell r="A270">
            <v>4000503</v>
          </cell>
          <cell r="B270" t="str">
            <v>Корпус металлический  ЩРУ 3В-36 (500х500х155) ЭС</v>
          </cell>
        </row>
        <row r="271">
          <cell r="A271">
            <v>4000504</v>
          </cell>
          <cell r="B271" t="str">
            <v>Корпус металлический  ЩРУ 3В-48 (500х600х155) ЭС</v>
          </cell>
        </row>
        <row r="272">
          <cell r="A272">
            <v>4000826</v>
          </cell>
          <cell r="B272" t="str">
            <v>Корпус металлический  ЩРУ 3Н- 6 IP54 (350х250х135) картон+замок</v>
          </cell>
        </row>
        <row r="273">
          <cell r="A273" t="str">
            <v>4000601.2</v>
          </cell>
          <cell r="B273" t="str">
            <v>Корпус металлический  ЩРУ 3Н-12 (500х300х147) картон+замок</v>
          </cell>
        </row>
        <row r="274">
          <cell r="A274">
            <v>4000601</v>
          </cell>
          <cell r="B274" t="str">
            <v>Корпус металлический  ЩРУ 3Н-12 (500х300х155) ЭС</v>
          </cell>
        </row>
        <row r="275">
          <cell r="A275">
            <v>4000827</v>
          </cell>
          <cell r="B275" t="str">
            <v>Корпус металлический  ЩРУ 3Н-12 IP54 (500х300х160) картон+замок</v>
          </cell>
        </row>
        <row r="276">
          <cell r="A276" t="str">
            <v>4000602.2</v>
          </cell>
          <cell r="B276" t="str">
            <v>Корпус металлический  ЩРУ 3Н-18 (350х450х147) картон+замок</v>
          </cell>
        </row>
        <row r="277">
          <cell r="A277" t="str">
            <v>4000603.2</v>
          </cell>
          <cell r="B277" t="str">
            <v>Корпус металлический  ЩРУ 3Н-25 (500х400х147) картон+замок</v>
          </cell>
        </row>
        <row r="278">
          <cell r="A278">
            <v>4000828</v>
          </cell>
          <cell r="B278" t="str">
            <v>Корпус металлический  ЩРУ 3Н-25 IP54 (500х400х160) картон+замок</v>
          </cell>
        </row>
        <row r="279">
          <cell r="A279" t="str">
            <v>4000604.2</v>
          </cell>
          <cell r="B279" t="str">
            <v>Корпус металлический  ЩРУ 3Н-36 (500х500х147) картон+ 2замка</v>
          </cell>
        </row>
        <row r="280">
          <cell r="A280" t="str">
            <v>4000605.2</v>
          </cell>
          <cell r="B280" t="str">
            <v>Корпус металлический  ЩРУ 3Н-48 (500х600х147) картон+ 2замка</v>
          </cell>
        </row>
        <row r="281">
          <cell r="A281">
            <v>4000829</v>
          </cell>
          <cell r="B281" t="str">
            <v>Корпус металлический ЩУ 2 IP54 (340х290х100) 2х201 Меркурий  два окна картон+замок</v>
          </cell>
        </row>
        <row r="282">
          <cell r="A282">
            <v>3801001</v>
          </cell>
          <cell r="B282" t="str">
            <v>Крепление на опору ЛЭП (квадрат)</v>
          </cell>
        </row>
        <row r="283">
          <cell r="B283" t="str">
            <v>кронштейн универсальный</v>
          </cell>
        </row>
        <row r="284">
          <cell r="A284">
            <v>2104002</v>
          </cell>
          <cell r="B284" t="str">
            <v>Кросс модуль 2х11  6,5х12мм.   1/100</v>
          </cell>
          <cell r="C284">
            <v>146</v>
          </cell>
        </row>
        <row r="285">
          <cell r="A285">
            <v>2104003</v>
          </cell>
          <cell r="B285" t="str">
            <v>Кросс модуль 2х15  6,5х12мм.   1/50</v>
          </cell>
          <cell r="C285">
            <v>26</v>
          </cell>
        </row>
        <row r="286">
          <cell r="B286" t="str">
            <v>Лампа  F 36W/GRO-LUX</v>
          </cell>
        </row>
        <row r="287">
          <cell r="B287" t="str">
            <v>Лампа  LED-T8 20W/1200мм 4200К G13 1400lm</v>
          </cell>
        </row>
        <row r="288">
          <cell r="B288" t="str">
            <v>Лампа  LED-T8RG  18Вт 220В G13 поворотный цоколь  4000K 1600Лм 1200mm</v>
          </cell>
        </row>
        <row r="289">
          <cell r="A289">
            <v>3302004</v>
          </cell>
          <cell r="B289" t="str">
            <v xml:space="preserve">Набор ТУТ d 1.5  100мм,  21шт. 7 цветов  </v>
          </cell>
          <cell r="C289">
            <v>2</v>
          </cell>
        </row>
        <row r="290">
          <cell r="A290">
            <v>3302008</v>
          </cell>
          <cell r="B290" t="str">
            <v>Набор ТУТ d 10   100мм,  21шт. 7 цветов</v>
          </cell>
          <cell r="C290">
            <v>94</v>
          </cell>
        </row>
        <row r="291">
          <cell r="A291">
            <v>3302009</v>
          </cell>
          <cell r="B291" t="str">
            <v>Набор ТУТ d 13   100мм,  21шт. 7 цветов</v>
          </cell>
          <cell r="C291">
            <v>209</v>
          </cell>
        </row>
        <row r="292">
          <cell r="A292">
            <v>3302010</v>
          </cell>
          <cell r="B292" t="str">
            <v>Набор ТУТ d 16   100мм,  21шт. 7 цветов</v>
          </cell>
          <cell r="C292">
            <v>133</v>
          </cell>
        </row>
        <row r="293">
          <cell r="A293">
            <v>3302011</v>
          </cell>
          <cell r="B293" t="str">
            <v>Набор ТУТ d 20   100мм,  21шт. 7 цветов</v>
          </cell>
          <cell r="C293">
            <v>59</v>
          </cell>
        </row>
        <row r="294">
          <cell r="A294">
            <v>3302005</v>
          </cell>
          <cell r="B294" t="str">
            <v>Набор ТУТ d 3     100мм,  21шт. 7 цветов</v>
          </cell>
          <cell r="C294">
            <v>299</v>
          </cell>
        </row>
        <row r="295">
          <cell r="A295">
            <v>3302001</v>
          </cell>
          <cell r="B295" t="str">
            <v>Набор ТУТ № 1 100мм,  21шт. 6 цветов   1/300</v>
          </cell>
          <cell r="C295">
            <v>421</v>
          </cell>
        </row>
        <row r="296">
          <cell r="A296">
            <v>3302002</v>
          </cell>
          <cell r="B296" t="str">
            <v>Набор ТУТ № 2 100мм,  21шт. 6 цветов   1/300</v>
          </cell>
          <cell r="C296">
            <v>867</v>
          </cell>
        </row>
        <row r="297">
          <cell r="A297">
            <v>3302003</v>
          </cell>
          <cell r="B297" t="str">
            <v>Набор ТУТ № 3 100мм,  21шт. Чёрный     1/300</v>
          </cell>
          <cell r="C297">
            <v>1020</v>
          </cell>
        </row>
        <row r="298">
          <cell r="A298">
            <v>3303002</v>
          </cell>
          <cell r="B298" t="str">
            <v>Набор ТУТ Ø - 3,5/1,75  1м. (5 цветов по 10шт.)   1/40</v>
          </cell>
        </row>
        <row r="299">
          <cell r="A299">
            <v>1900401</v>
          </cell>
          <cell r="B299" t="str">
            <v>Наконечник  СИЗ - 1 (1,0 - 3,0мм2)  Серый  ( !!!   50шт.  !!!)    1 /300</v>
          </cell>
          <cell r="C299">
            <v>999</v>
          </cell>
        </row>
        <row r="300">
          <cell r="A300">
            <v>1900402</v>
          </cell>
          <cell r="B300" t="str">
            <v>Наконечник  СИЗ - 2 (2,5 - 4,5мм2)  Синий   (!!! 50шт.!!!)   1/200</v>
          </cell>
          <cell r="C300">
            <v>200</v>
          </cell>
        </row>
        <row r="301">
          <cell r="A301" t="str">
            <v>1900404,,,</v>
          </cell>
          <cell r="B301" t="str">
            <v>Наконечник  СИЗ - 4 (3,5 - 11мм2)  Жёлтый 100шт.   1/100</v>
          </cell>
          <cell r="C301">
            <v>10</v>
          </cell>
        </row>
        <row r="302">
          <cell r="A302" t="str">
            <v>1900405...</v>
          </cell>
          <cell r="B302" t="str">
            <v>Наконечник  СИЗ - 5 (5,0- 20мм2)  Красный 100шт.   1/40/70</v>
          </cell>
          <cell r="C302">
            <v>1</v>
          </cell>
        </row>
        <row r="303">
          <cell r="A303">
            <v>1900601</v>
          </cell>
          <cell r="B303" t="str">
            <v>Наконечник  СИЗ - Л -3 (3,0 - 12мм2)  Жёлтый 100шт.1/100</v>
          </cell>
          <cell r="C303">
            <v>6430</v>
          </cell>
        </row>
        <row r="304">
          <cell r="A304" t="str">
            <v>1900601.1</v>
          </cell>
          <cell r="B304" t="str">
            <v>Наконечник  СИЗ - Л -3 (3,0 - 12мм2)  Жёлтый 10шт.</v>
          </cell>
          <cell r="C304">
            <v>38</v>
          </cell>
        </row>
        <row r="305">
          <cell r="A305" t="str">
            <v>1900601.2</v>
          </cell>
          <cell r="B305" t="str">
            <v>Наконечник  СИЗ - Л -3 (3,0 - 12мм2)  Жёлтый 20шт.</v>
          </cell>
          <cell r="C305">
            <v>1</v>
          </cell>
        </row>
        <row r="306">
          <cell r="A306">
            <v>1900602</v>
          </cell>
          <cell r="B306" t="str">
            <v>Наконечник  СИЗ - Л -5 (5,0 - 24мм2)  Красный 100шт.1/50</v>
          </cell>
          <cell r="C306">
            <v>1110</v>
          </cell>
        </row>
        <row r="307">
          <cell r="A307" t="str">
            <v>1900602.1</v>
          </cell>
          <cell r="B307" t="str">
            <v>Наконечник  СИЗ - Л -5 (5,0 - 24мм2)  Красный 10шт</v>
          </cell>
          <cell r="C307">
            <v>40</v>
          </cell>
        </row>
        <row r="308">
          <cell r="A308">
            <v>1300501</v>
          </cell>
          <cell r="B308" t="str">
            <v>Наконечник алюминиевый ТА  10-8,0 (прессовка)</v>
          </cell>
          <cell r="C308">
            <v>380</v>
          </cell>
        </row>
        <row r="309">
          <cell r="A309">
            <v>2600130</v>
          </cell>
          <cell r="B309" t="str">
            <v>Наконечник изолированный НИ - 70   35/210</v>
          </cell>
          <cell r="C309">
            <v>42</v>
          </cell>
        </row>
        <row r="310">
          <cell r="A310">
            <v>2600131</v>
          </cell>
          <cell r="B310" t="str">
            <v>Наконечник изолированный НИ - 95   35/210</v>
          </cell>
          <cell r="C310">
            <v>106</v>
          </cell>
        </row>
        <row r="311">
          <cell r="A311">
            <v>1900501</v>
          </cell>
          <cell r="B311" t="str">
            <v>Наконечник НШвИ - 2 ТЕ-  0508 - 0,5мм2 (белый)    45/540</v>
          </cell>
          <cell r="C311">
            <v>993</v>
          </cell>
        </row>
        <row r="312">
          <cell r="A312">
            <v>1900502</v>
          </cell>
          <cell r="B312" t="str">
            <v>Наконечник НШвИ - 2 ТЕ-  7508 - 0,75мм2 (синий)   10 /360</v>
          </cell>
          <cell r="C312">
            <v>1073</v>
          </cell>
        </row>
        <row r="313">
          <cell r="A313">
            <v>1900503</v>
          </cell>
          <cell r="B313" t="str">
            <v>Наконечник НШвИ - 2 ТЕ- 1008 - 1,0мм2 (красный)  8 /300</v>
          </cell>
          <cell r="C313">
            <v>1308</v>
          </cell>
        </row>
        <row r="314">
          <cell r="A314">
            <v>1900504</v>
          </cell>
          <cell r="B314" t="str">
            <v>Наконечник НШвИ - 2 ТЕ- 1508 - 1,5мм2 (чёрный)    20/240</v>
          </cell>
          <cell r="C314">
            <v>152</v>
          </cell>
        </row>
        <row r="315">
          <cell r="A315">
            <v>1900505</v>
          </cell>
          <cell r="B315" t="str">
            <v>Наконечник НШвИ - 2 ТЕ- 2510 - 2,5мм2 (серый)    10/120</v>
          </cell>
          <cell r="C315">
            <v>209</v>
          </cell>
        </row>
        <row r="316">
          <cell r="A316">
            <v>1900507</v>
          </cell>
          <cell r="B316" t="str">
            <v>Наконечник НШвИ - 2 ТЕ- 6014 - 6,0мм2 (жёлтый)    8/72</v>
          </cell>
          <cell r="C316">
            <v>140</v>
          </cell>
        </row>
        <row r="317">
          <cell r="A317">
            <v>1900508</v>
          </cell>
          <cell r="B317" t="str">
            <v>Наконечник НШвИ - 2 ТЕ-1014 - 10мм2 (коричневый)    4/48</v>
          </cell>
          <cell r="C317">
            <v>15</v>
          </cell>
        </row>
        <row r="318">
          <cell r="A318">
            <v>1900509</v>
          </cell>
          <cell r="B318" t="str">
            <v>Наконечник НШвИ - 2 ТЕ-1614 - 16мм2 (белый)    2/24</v>
          </cell>
          <cell r="C318">
            <v>264</v>
          </cell>
        </row>
        <row r="319">
          <cell r="A319">
            <v>1900302</v>
          </cell>
          <cell r="B319" t="str">
            <v>Наконечник НШвИ Е-   7508 -  0,75мм2 (серый)   40/480</v>
          </cell>
          <cell r="C319">
            <v>199</v>
          </cell>
        </row>
        <row r="320">
          <cell r="A320">
            <v>1900303</v>
          </cell>
          <cell r="B320" t="str">
            <v>Наконечник НШвИ Е- 1008 -   1,0мм2 (красный)   50/480</v>
          </cell>
          <cell r="C320">
            <v>351</v>
          </cell>
        </row>
        <row r="321">
          <cell r="A321">
            <v>1900305</v>
          </cell>
          <cell r="B321" t="str">
            <v>Наконечник НШвИ Е- 2508 -  2,5мм2 (синий)   25/100/300</v>
          </cell>
          <cell r="C321">
            <v>1</v>
          </cell>
        </row>
        <row r="322">
          <cell r="A322">
            <v>1900310</v>
          </cell>
          <cell r="B322" t="str">
            <v>Наконечник НШвИ Е-2516 -  25мм2 (  красный)   3/48</v>
          </cell>
          <cell r="C322">
            <v>1236</v>
          </cell>
        </row>
        <row r="323">
          <cell r="A323">
            <v>1900311</v>
          </cell>
          <cell r="B323" t="str">
            <v>Наконечник НШвИ Е-3516 -  35мм2 (красный)   2/36</v>
          </cell>
          <cell r="C323">
            <v>337</v>
          </cell>
        </row>
        <row r="324">
          <cell r="B324" t="str">
            <v>Отвертка индикаторная ОИ -808С с держателем</v>
          </cell>
          <cell r="C324">
            <v>1</v>
          </cell>
        </row>
        <row r="325">
          <cell r="B325" t="str">
            <v>Пакеты ПВД 40х50,</v>
          </cell>
          <cell r="C325">
            <v>191</v>
          </cell>
        </row>
        <row r="326">
          <cell r="B326" t="str">
            <v>Панель для ЩМП 01</v>
          </cell>
          <cell r="C326">
            <v>5</v>
          </cell>
        </row>
        <row r="327">
          <cell r="B327" t="str">
            <v>Панель для ЩМП 04</v>
          </cell>
          <cell r="C327">
            <v>1</v>
          </cell>
        </row>
        <row r="328">
          <cell r="B328" t="str">
            <v>Патрон керамический  ФПК   Е27</v>
          </cell>
          <cell r="C328">
            <v>2</v>
          </cell>
        </row>
        <row r="329">
          <cell r="A329" t="str">
            <v>1200101.2</v>
          </cell>
          <cell r="B329" t="str">
            <v>Патрон настенный карболитовый, Е27, наклонный  2 шт</v>
          </cell>
          <cell r="C329">
            <v>3</v>
          </cell>
        </row>
        <row r="330">
          <cell r="A330">
            <v>1200102</v>
          </cell>
          <cell r="B330" t="str">
            <v>Патрон подвесной карболитовый, Е14   50/200</v>
          </cell>
          <cell r="C330">
            <v>1125</v>
          </cell>
        </row>
        <row r="331">
          <cell r="A331" t="str">
            <v>1200103.2</v>
          </cell>
          <cell r="B331" t="str">
            <v>Патрон подвесной карболитовый, Е27   2 шт</v>
          </cell>
          <cell r="C331">
            <v>6</v>
          </cell>
        </row>
        <row r="332">
          <cell r="A332">
            <v>1200201</v>
          </cell>
          <cell r="B332" t="str">
            <v>Патрон подвесной керамический, Е14   10/100</v>
          </cell>
          <cell r="C332">
            <v>3</v>
          </cell>
        </row>
        <row r="333">
          <cell r="A333" t="str">
            <v>1200201.2</v>
          </cell>
          <cell r="B333" t="str">
            <v>Патрон подвесной керамический, Е14  2 шт</v>
          </cell>
          <cell r="C333">
            <v>4</v>
          </cell>
        </row>
        <row r="334">
          <cell r="A334" t="str">
            <v>1200203.2</v>
          </cell>
          <cell r="B334" t="str">
            <v>Патрон подвесной керамический, Е40   2 шт</v>
          </cell>
          <cell r="C334">
            <v>8</v>
          </cell>
        </row>
        <row r="335">
          <cell r="A335">
            <v>1200402</v>
          </cell>
          <cell r="B335" t="str">
            <v>Патрон подвесной со шнуром 120мм и клеммной колодкой, Е27 белый   50/200</v>
          </cell>
          <cell r="C335">
            <v>1</v>
          </cell>
        </row>
        <row r="336">
          <cell r="A336">
            <v>1200405</v>
          </cell>
          <cell r="B336" t="str">
            <v>Патрон подвесной термостойкий пластик, Е27 белый   50/200</v>
          </cell>
        </row>
        <row r="337">
          <cell r="A337" t="str">
            <v>1200104.2</v>
          </cell>
          <cell r="B337" t="str">
            <v>Патрон потолочный карболитовый, Е27, прямой  2 шт</v>
          </cell>
          <cell r="C337">
            <v>1</v>
          </cell>
        </row>
        <row r="338">
          <cell r="A338">
            <v>1200222</v>
          </cell>
          <cell r="B338" t="str">
            <v>Патрон с держателем керамический, Е27  (контакты медь)   1/120</v>
          </cell>
          <cell r="C338">
            <v>1</v>
          </cell>
        </row>
        <row r="339">
          <cell r="A339" t="str">
            <v>1200105.2</v>
          </cell>
          <cell r="B339" t="str">
            <v>Патрон с кольцом карболитовый, Е14   2 шт</v>
          </cell>
          <cell r="C339">
            <v>6</v>
          </cell>
        </row>
        <row r="340">
          <cell r="A340">
            <v>1200105</v>
          </cell>
          <cell r="B340" t="str">
            <v>Патрон с кольцом карболитовый, Е14   50/200</v>
          </cell>
          <cell r="C340">
            <v>1230</v>
          </cell>
        </row>
        <row r="341">
          <cell r="A341">
            <v>1200106</v>
          </cell>
          <cell r="B341" t="str">
            <v>Патрон с кольцом карболитовый, Е27   50/200</v>
          </cell>
          <cell r="C341">
            <v>680</v>
          </cell>
        </row>
        <row r="342">
          <cell r="A342" t="str">
            <v>1200106.2</v>
          </cell>
          <cell r="B342" t="str">
            <v>Патрон с кольцом карболитовый, Е27  2 шт</v>
          </cell>
          <cell r="C342">
            <v>1</v>
          </cell>
        </row>
        <row r="343">
          <cell r="A343">
            <v>1200406</v>
          </cell>
          <cell r="B343" t="str">
            <v>Патрон с кольцом термостойкий пластик, Е14 белый   50/200</v>
          </cell>
        </row>
        <row r="344">
          <cell r="A344">
            <v>1200107</v>
          </cell>
          <cell r="B344" t="str">
            <v>Патрон-розетка карболитовый, Е27   24/600</v>
          </cell>
        </row>
        <row r="345">
          <cell r="A345">
            <v>1104003</v>
          </cell>
          <cell r="B345" t="str">
            <v>Площадка самоклеющаяся 30х30(100шт.)   /100</v>
          </cell>
          <cell r="C345">
            <v>5</v>
          </cell>
        </row>
        <row r="346">
          <cell r="A346">
            <v>1104004</v>
          </cell>
          <cell r="B346" t="str">
            <v>Площадка самоклеющаяся 40х40(100шт.)   /50</v>
          </cell>
          <cell r="C346">
            <v>276</v>
          </cell>
        </row>
        <row r="347">
          <cell r="A347">
            <v>4300303</v>
          </cell>
          <cell r="B347" t="str">
            <v>Поворот на 90"  D - 25мм</v>
          </cell>
          <cell r="C347">
            <v>454</v>
          </cell>
        </row>
        <row r="348">
          <cell r="A348">
            <v>4300401</v>
          </cell>
          <cell r="B348" t="str">
            <v>Поворот плавный D - 16мм</v>
          </cell>
          <cell r="C348">
            <v>182</v>
          </cell>
        </row>
        <row r="349">
          <cell r="A349">
            <v>4300403</v>
          </cell>
          <cell r="B349" t="str">
            <v>Поворот плавный D - 25мм</v>
          </cell>
          <cell r="C349">
            <v>280</v>
          </cell>
        </row>
        <row r="350">
          <cell r="A350">
            <v>3600101</v>
          </cell>
          <cell r="B350" t="str">
            <v>Прожектор металлогалогенный  ALF-2002 (кососвет)   70Вт Rx7s IP65</v>
          </cell>
          <cell r="C350">
            <v>68</v>
          </cell>
        </row>
        <row r="351">
          <cell r="B351" t="str">
            <v>Прожектор светодиод.СДО-2-10 10W 6500К</v>
          </cell>
        </row>
        <row r="352">
          <cell r="B352" t="str">
            <v>Прожектор светодиод.СДО-2-20 20W 6500К</v>
          </cell>
        </row>
        <row r="353">
          <cell r="B353" t="str">
            <v>Прожектор светодиод.СДО-2-30 30W 6500К</v>
          </cell>
        </row>
        <row r="354">
          <cell r="B354" t="str">
            <v xml:space="preserve">Прожектор светодиод.СДО-2-50 50W 6500К       </v>
          </cell>
        </row>
        <row r="355">
          <cell r="A355">
            <v>5202002</v>
          </cell>
          <cell r="B355" t="str">
            <v>Разветвитель на 2 гнезда с з/к 16А 220В плоский, белый</v>
          </cell>
          <cell r="C355">
            <v>437</v>
          </cell>
        </row>
        <row r="356">
          <cell r="A356">
            <v>5202003</v>
          </cell>
          <cell r="B356" t="str">
            <v>Разветвитель на 3 гнезда без з/к 10А 220В плоский, белый</v>
          </cell>
          <cell r="C356">
            <v>259</v>
          </cell>
        </row>
        <row r="357">
          <cell r="A357">
            <v>5202005</v>
          </cell>
          <cell r="B357" t="str">
            <v>Разветвитель на 3 гнезда с з/к 16А 220В плоский, белый</v>
          </cell>
          <cell r="C357">
            <v>426</v>
          </cell>
        </row>
        <row r="358">
          <cell r="A358">
            <v>2722001</v>
          </cell>
          <cell r="B358" t="str">
            <v>Разъём РШ-ВШ 32А     220В 2P+PE открытый угловой карболит чёрный   6/72</v>
          </cell>
          <cell r="C358">
            <v>95</v>
          </cell>
        </row>
        <row r="359">
          <cell r="A359">
            <v>2738002</v>
          </cell>
          <cell r="B359" t="str">
            <v>Разъём РШ-ВШ 32А   380В 3P+PE открытый круглый карболит чёрный   6/72</v>
          </cell>
          <cell r="C359">
            <v>56</v>
          </cell>
        </row>
        <row r="360">
          <cell r="A360">
            <v>5402002</v>
          </cell>
          <cell r="B360" t="str">
            <v>Рамка двухместная горизонтальная "ПАНДОРА" белая   40/480</v>
          </cell>
          <cell r="C360">
            <v>6</v>
          </cell>
        </row>
        <row r="361">
          <cell r="A361">
            <v>5402012</v>
          </cell>
          <cell r="B361" t="str">
            <v>Рамка двухместная горизонтальная "ПАНДОРА" слоновая кость   40/480</v>
          </cell>
          <cell r="C361">
            <v>21</v>
          </cell>
        </row>
        <row r="362">
          <cell r="A362">
            <v>5403091</v>
          </cell>
          <cell r="B362" t="str">
            <v>Рамка двухместная горизонтальная "РИГЕЛЬ" белая   40/480</v>
          </cell>
          <cell r="C362">
            <v>1349</v>
          </cell>
        </row>
        <row r="363">
          <cell r="A363">
            <v>23067119</v>
          </cell>
          <cell r="B363" t="str">
            <v>Рамка для кабеля РС 16 1/25</v>
          </cell>
        </row>
        <row r="364">
          <cell r="A364">
            <v>5402003</v>
          </cell>
          <cell r="B364" t="str">
            <v>Рамка трёхместная горизонтальная "ПАНДОРА" белая   26/312</v>
          </cell>
          <cell r="C364">
            <v>2</v>
          </cell>
        </row>
        <row r="365">
          <cell r="A365">
            <v>5403092</v>
          </cell>
          <cell r="B365" t="str">
            <v>Рамка трёхместная горизонтальная "РИГЕЛЬ" белая   26/312</v>
          </cell>
          <cell r="C365">
            <v>1029</v>
          </cell>
        </row>
        <row r="366">
          <cell r="A366">
            <v>5402004</v>
          </cell>
          <cell r="B366" t="str">
            <v>Рамка четырёхместная горизонтальная "ПАНДОРА" белая   22/264</v>
          </cell>
          <cell r="C366">
            <v>1053</v>
          </cell>
        </row>
        <row r="367">
          <cell r="A367">
            <v>5402014</v>
          </cell>
          <cell r="B367" t="str">
            <v>Рамка четырёхместная горизонтальная "ПАНДОРА" слоновая кость   22/264</v>
          </cell>
          <cell r="C367">
            <v>51</v>
          </cell>
        </row>
        <row r="368">
          <cell r="B368" t="str">
            <v>Распред.кор. 3вх</v>
          </cell>
          <cell r="C368">
            <v>54</v>
          </cell>
        </row>
        <row r="369">
          <cell r="A369">
            <v>2404103</v>
          </cell>
          <cell r="B369" t="str">
            <v>Распределительный блок на DIN-рейку РБ-160 1П 160А   5/150</v>
          </cell>
          <cell r="C369">
            <v>140</v>
          </cell>
        </row>
        <row r="370">
          <cell r="A370">
            <v>2404104</v>
          </cell>
          <cell r="B370" t="str">
            <v>Распределительный блок на DIN-рейку РБ-250 1П 250А   5/60</v>
          </cell>
          <cell r="C370">
            <v>29</v>
          </cell>
        </row>
        <row r="371">
          <cell r="A371">
            <v>2404105</v>
          </cell>
          <cell r="B371" t="str">
            <v>Распределительный блок на DIN-рейку РБ-400 1П 400А   3/60</v>
          </cell>
          <cell r="C371">
            <v>21</v>
          </cell>
        </row>
        <row r="372">
          <cell r="A372">
            <v>2404106</v>
          </cell>
          <cell r="B372" t="str">
            <v>Распределительный блок на DIN-рейку РБ-500 1П 500А   3/60</v>
          </cell>
          <cell r="C372">
            <v>30</v>
          </cell>
        </row>
        <row r="373">
          <cell r="B373" t="str">
            <v>Рассеиватель для ЛПО-01  2х36</v>
          </cell>
          <cell r="C373">
            <v>45</v>
          </cell>
        </row>
        <row r="374">
          <cell r="B374" t="str">
            <v>Рассеиватель для ПВЛП-1х18   /6</v>
          </cell>
          <cell r="C374">
            <v>196</v>
          </cell>
        </row>
        <row r="375">
          <cell r="B375" t="str">
            <v>Рассеиватель для ПВЛП-1х36   /10</v>
          </cell>
          <cell r="C375">
            <v>130</v>
          </cell>
        </row>
        <row r="376">
          <cell r="B376" t="str">
            <v>Рассеиватель для ПВЛП-2х18   /10</v>
          </cell>
          <cell r="C376">
            <v>258</v>
          </cell>
        </row>
        <row r="377">
          <cell r="B377" t="str">
            <v>Рассеиватель для ПВЛП-2х36   /10</v>
          </cell>
          <cell r="C377">
            <v>193</v>
          </cell>
        </row>
        <row r="378">
          <cell r="A378">
            <v>2300301</v>
          </cell>
          <cell r="B378" t="str">
            <v>Реле электротепловое  РТ 2-1305 от 0,63 до 1,0А   1/100</v>
          </cell>
          <cell r="C378">
            <v>386</v>
          </cell>
        </row>
        <row r="379">
          <cell r="A379">
            <v>2300302</v>
          </cell>
          <cell r="B379" t="str">
            <v>Реле электротепловое  РТ 2-1306 от 1,0 до 1,6А   1/100</v>
          </cell>
          <cell r="C379">
            <v>815</v>
          </cell>
        </row>
        <row r="380">
          <cell r="A380">
            <v>2300303</v>
          </cell>
          <cell r="B380" t="str">
            <v>Реле электротепловое  РТ 2-1307 от 1,6 до 2,5А   1/100</v>
          </cell>
          <cell r="C380">
            <v>245</v>
          </cell>
        </row>
        <row r="381">
          <cell r="A381">
            <v>2300305</v>
          </cell>
          <cell r="B381" t="str">
            <v>Реле электротепловое  РТ 2-1310 от 4,0 до 6,0А   1/100</v>
          </cell>
          <cell r="C381">
            <v>58</v>
          </cell>
        </row>
        <row r="382">
          <cell r="A382">
            <v>2300306</v>
          </cell>
          <cell r="B382" t="str">
            <v>Реле электротепловое  РТ 2-1312 от 5,5 до 8,0А   1/100</v>
          </cell>
          <cell r="C382">
            <v>45</v>
          </cell>
        </row>
        <row r="383">
          <cell r="A383">
            <v>2300312</v>
          </cell>
          <cell r="B383" t="str">
            <v>Реле электротепловое  РТ 2-2355 от 28 до 36А   1/50</v>
          </cell>
          <cell r="C383">
            <v>467</v>
          </cell>
        </row>
        <row r="384">
          <cell r="A384">
            <v>2300313</v>
          </cell>
          <cell r="B384" t="str">
            <v>Реле электротепловое  РТ 2-3353 от 23 до 32А   1/50</v>
          </cell>
          <cell r="C384">
            <v>51</v>
          </cell>
        </row>
        <row r="385">
          <cell r="A385">
            <v>2300314</v>
          </cell>
          <cell r="B385" t="str">
            <v>Реле электротепловое  РТ 2-3355 от 30 до 40А   1/50</v>
          </cell>
          <cell r="C385">
            <v>12</v>
          </cell>
        </row>
        <row r="386">
          <cell r="A386">
            <v>2300315</v>
          </cell>
          <cell r="B386" t="str">
            <v>Реле электротепловое  РТ 2-3357 от 37 до 50А   1/50</v>
          </cell>
          <cell r="C386">
            <v>49</v>
          </cell>
        </row>
        <row r="387">
          <cell r="A387">
            <v>2300316</v>
          </cell>
          <cell r="B387" t="str">
            <v>Реле электротепловое  РТ 2-3359 от 48 до 65А   1/50</v>
          </cell>
          <cell r="C387">
            <v>44</v>
          </cell>
        </row>
        <row r="388">
          <cell r="A388">
            <v>2300317</v>
          </cell>
          <cell r="B388" t="str">
            <v>Реле электротепловое  РТ 2-3361 от 55 до 70А   1/50</v>
          </cell>
          <cell r="C388">
            <v>386</v>
          </cell>
        </row>
        <row r="389">
          <cell r="A389">
            <v>2300318</v>
          </cell>
          <cell r="B389" t="str">
            <v>Реле электротепловое  РТ 2-3363 от 63 до 80А   1/50</v>
          </cell>
          <cell r="C389">
            <v>243</v>
          </cell>
        </row>
        <row r="390">
          <cell r="A390">
            <v>2300319</v>
          </cell>
          <cell r="B390" t="str">
            <v>Реле электротепловое  РТ 2-3365 от 80 до 93А   1/50</v>
          </cell>
          <cell r="C390">
            <v>371</v>
          </cell>
        </row>
        <row r="391">
          <cell r="A391">
            <v>2711301</v>
          </cell>
          <cell r="B391" t="str">
            <v xml:space="preserve">Розетка  HT- 113 16А стац. 2Р+РЕ      220В. IP-44  </v>
          </cell>
          <cell r="C391">
            <v>21</v>
          </cell>
        </row>
        <row r="392">
          <cell r="A392">
            <v>2711402</v>
          </cell>
          <cell r="B392" t="str">
            <v>Розетка  HT- 114 16А стац. 3Р+РЕ      380В. IP-44   10/100</v>
          </cell>
          <cell r="C392">
            <v>1</v>
          </cell>
        </row>
        <row r="393">
          <cell r="A393">
            <v>2712304</v>
          </cell>
          <cell r="B393" t="str">
            <v>Розетка  HT- 123 32А стац. 2Р+РЕ      220В. IP-44   10/100</v>
          </cell>
          <cell r="C393">
            <v>79</v>
          </cell>
        </row>
        <row r="394">
          <cell r="A394">
            <v>2712405</v>
          </cell>
          <cell r="B394" t="str">
            <v>Розетка  HT- 124 32А стац. 3Р+РЕ      380В. IP-44   10/100</v>
          </cell>
          <cell r="C394">
            <v>140</v>
          </cell>
        </row>
        <row r="395">
          <cell r="A395">
            <v>2712506</v>
          </cell>
          <cell r="B395" t="str">
            <v>Розетка  HT- 125 32А стац. 3Р+РЕ+N 380В. IP-44   10/100</v>
          </cell>
        </row>
        <row r="396">
          <cell r="A396" t="str">
            <v>2712506.</v>
          </cell>
          <cell r="B396" t="str">
            <v>Розетка  HT- 125 32А стац. 3Р+РЕ+N 380В. IP-44   2шт./уп</v>
          </cell>
        </row>
        <row r="397">
          <cell r="A397">
            <v>2713307</v>
          </cell>
          <cell r="B397" t="str">
            <v>Розетка  HT- 133 63А стац. 2Р+РE      220В. IP-67    2/10</v>
          </cell>
          <cell r="C397">
            <v>4</v>
          </cell>
        </row>
        <row r="398">
          <cell r="A398">
            <v>2721512</v>
          </cell>
          <cell r="B398" t="str">
            <v>Розетка  HT- 215 16А пер.  3Р+РЕ+N 380В. IP-44   10/100</v>
          </cell>
          <cell r="C398">
            <v>3397</v>
          </cell>
        </row>
        <row r="399">
          <cell r="B399" t="str">
            <v>Розетка 4 мест. о.у. с з/к . RA16-411M-B на монтажной пластине ПРИМА белый   Schneider Electric</v>
          </cell>
        </row>
        <row r="400">
          <cell r="B400" t="str">
            <v>Розетка без з/к, 16А 250V (белая)</v>
          </cell>
          <cell r="C400">
            <v>66</v>
          </cell>
        </row>
        <row r="401">
          <cell r="B401" t="str">
            <v>Розетка без з/к, 16А 250V (оранжевая)       1/10</v>
          </cell>
          <cell r="C401">
            <v>198</v>
          </cell>
        </row>
        <row r="402">
          <cell r="B402" t="str">
            <v>Розетка без з/к, 16А 250V (черная)</v>
          </cell>
          <cell r="C402">
            <v>28</v>
          </cell>
        </row>
        <row r="403">
          <cell r="A403">
            <v>5400401</v>
          </cell>
          <cell r="B403" t="str">
            <v>Розетка двухместная без з/к 10А 220В (керамика) "АЛЬТАИР" белая   10/200</v>
          </cell>
          <cell r="C403">
            <v>161</v>
          </cell>
        </row>
        <row r="404">
          <cell r="A404">
            <v>5400402</v>
          </cell>
          <cell r="B404" t="str">
            <v>Розетка двухместная без з/к 10А 220В (керамика) "АЛЬТАИР" слоновая кость   10/200</v>
          </cell>
        </row>
        <row r="405">
          <cell r="A405">
            <v>5400403</v>
          </cell>
          <cell r="B405" t="str">
            <v>Розетка двухместная без з/к 10А 220В (керамика) "АЛЬТАИР" сосна   10/200</v>
          </cell>
          <cell r="C405">
            <v>138</v>
          </cell>
        </row>
        <row r="406">
          <cell r="A406">
            <v>5401505</v>
          </cell>
          <cell r="B406" t="str">
            <v>Розетка двухместная с з/к 16А 220В "ПАНДОРА" белая   10/200</v>
          </cell>
        </row>
        <row r="407">
          <cell r="A407">
            <v>5403042</v>
          </cell>
          <cell r="B407" t="str">
            <v>Розетка двухместная с з/к 16А 220В "РИГЕЛЬ" белая   10/200</v>
          </cell>
          <cell r="C407">
            <v>3</v>
          </cell>
        </row>
        <row r="408">
          <cell r="A408">
            <v>5400405</v>
          </cell>
          <cell r="B408" t="str">
            <v>Розетка двухместная с з/к 16А 220В (керамика) "АЛЬТАИР" белая   10/200</v>
          </cell>
          <cell r="C408">
            <v>1266</v>
          </cell>
        </row>
        <row r="409">
          <cell r="A409">
            <v>5400406</v>
          </cell>
          <cell r="B409" t="str">
            <v>Розетка двухместная с з/к 16А 220В (керамика) "АЛЬТАИР" слоновая кость   10/200</v>
          </cell>
          <cell r="C409">
            <v>532</v>
          </cell>
        </row>
        <row r="410">
          <cell r="A410">
            <v>5400407</v>
          </cell>
          <cell r="B410" t="str">
            <v>Розетка двухместная с з/к 16А 220В (керамика) "АЛЬТАИР" сосна   10/200</v>
          </cell>
          <cell r="C410">
            <v>26</v>
          </cell>
        </row>
        <row r="411">
          <cell r="A411">
            <v>2902001</v>
          </cell>
          <cell r="B411" t="str">
            <v>Розетка кабельная разборная прямая, без з/к 10А 220В белая   20/200</v>
          </cell>
          <cell r="C411">
            <v>10</v>
          </cell>
        </row>
        <row r="412">
          <cell r="A412">
            <v>2902002</v>
          </cell>
          <cell r="B412" t="str">
            <v>Розетка кабельная разборная прямая, без з/к 10А 220В чёрная   20/200</v>
          </cell>
          <cell r="C412">
            <v>526</v>
          </cell>
        </row>
        <row r="413">
          <cell r="A413">
            <v>2902003</v>
          </cell>
          <cell r="B413" t="str">
            <v>Розетка кабельная разборная прямая, с з/к 16А 220В белая   20/200</v>
          </cell>
          <cell r="C413">
            <v>30</v>
          </cell>
        </row>
        <row r="414">
          <cell r="A414">
            <v>2902004</v>
          </cell>
          <cell r="B414" t="str">
            <v>Розетка кабельная разборная прямая, с з/к 16А 220В чёрная   20/200</v>
          </cell>
          <cell r="C414">
            <v>455</v>
          </cell>
        </row>
        <row r="415">
          <cell r="A415">
            <v>2902006</v>
          </cell>
          <cell r="B415" t="str">
            <v>Розетка компьютерная 2хRG-45 (8P-8C)   25/500</v>
          </cell>
        </row>
        <row r="416">
          <cell r="A416">
            <v>5401802</v>
          </cell>
          <cell r="B416" t="str">
            <v>Розетка компьютерная"ПАНДОРА" слоновая кость   10/200</v>
          </cell>
          <cell r="C416">
            <v>6</v>
          </cell>
        </row>
        <row r="417">
          <cell r="A417" t="str">
            <v>2160001.</v>
          </cell>
          <cell r="B417" t="str">
            <v>Розетка на DIN-рейку  16А  (евро)  5 шт/упак</v>
          </cell>
          <cell r="C417">
            <v>1</v>
          </cell>
        </row>
        <row r="418">
          <cell r="A418">
            <v>5400301</v>
          </cell>
          <cell r="B418" t="str">
            <v>Розетка одноместная без з/к 10А 220В (керамика) "АЛЬТАИР" белая   10/200</v>
          </cell>
          <cell r="C418">
            <v>743</v>
          </cell>
        </row>
        <row r="419">
          <cell r="A419">
            <v>5400302</v>
          </cell>
          <cell r="B419" t="str">
            <v>Розетка одноместная без з/к 10А 220В (керамика) "АЛЬТАИР" слоновая кость   10/200</v>
          </cell>
          <cell r="C419">
            <v>654</v>
          </cell>
        </row>
        <row r="420">
          <cell r="A420">
            <v>5400303</v>
          </cell>
          <cell r="B420" t="str">
            <v>Розетка одноместная без з/к 10А 220В (керамика) "АЛЬТАИР" сосна   10/200</v>
          </cell>
          <cell r="C420">
            <v>2816</v>
          </cell>
        </row>
        <row r="421">
          <cell r="A421">
            <v>5401409</v>
          </cell>
          <cell r="B421" t="str">
            <v>Розетка одноместная без з/к 10А 220В (керамика) "ПАНДОРА" белая   10/200</v>
          </cell>
          <cell r="C421">
            <v>1996</v>
          </cell>
        </row>
        <row r="422">
          <cell r="A422">
            <v>5401410</v>
          </cell>
          <cell r="B422" t="str">
            <v>Розетка одноместная без з/к 10А 220В (керамика) "ПАНДОРА" слоновая кость   10/200</v>
          </cell>
          <cell r="C422">
            <v>107</v>
          </cell>
        </row>
        <row r="423">
          <cell r="A423">
            <v>5403031</v>
          </cell>
          <cell r="B423" t="str">
            <v>Розетка одноместная без з/к 10А 220В (керамика) "РИГЕЛЬ" белая   10/200</v>
          </cell>
          <cell r="C423">
            <v>4</v>
          </cell>
        </row>
        <row r="424">
          <cell r="A424">
            <v>5401413</v>
          </cell>
          <cell r="B424" t="str">
            <v>Розетка одноместная с з/к 16А 220В "ПАНДОРА" белая   10/200</v>
          </cell>
          <cell r="C424">
            <v>793</v>
          </cell>
        </row>
        <row r="425">
          <cell r="A425">
            <v>5400305</v>
          </cell>
          <cell r="B425" t="str">
            <v>Розетка одноместная с з/к 16А 220В (керамика)  "АЛЬТАИР" белая   10/200</v>
          </cell>
          <cell r="C425">
            <v>510</v>
          </cell>
        </row>
        <row r="426">
          <cell r="A426">
            <v>5400306</v>
          </cell>
          <cell r="B426" t="str">
            <v>Розетка одноместная с з/к 16А 220В (керамика) "АЛЬТАИР" слоновая кость   10/200</v>
          </cell>
          <cell r="C426">
            <v>503</v>
          </cell>
        </row>
        <row r="427">
          <cell r="A427">
            <v>5400307</v>
          </cell>
          <cell r="B427" t="str">
            <v>Розетка одноместная с з/к 16А 220В (керамика) "АЛЬТАИР" сосна   10/200</v>
          </cell>
          <cell r="C427">
            <v>1276</v>
          </cell>
        </row>
        <row r="428">
          <cell r="A428">
            <v>5401421</v>
          </cell>
          <cell r="B428" t="str">
            <v>Розетка одноместная с з/к и защитной крышкой 16А 220В "ПАНДОРА" белая   10/200</v>
          </cell>
          <cell r="C428">
            <v>818</v>
          </cell>
        </row>
        <row r="429">
          <cell r="A429">
            <v>5401422</v>
          </cell>
          <cell r="B429" t="str">
            <v>Розетка одноместная с з/к и защитной крышкой 16А 220В "ПАНДОРА" слоновая кость   10/200</v>
          </cell>
          <cell r="C429">
            <v>97</v>
          </cell>
        </row>
        <row r="430">
          <cell r="A430">
            <v>5403033</v>
          </cell>
          <cell r="B430" t="str">
            <v>Розетка одноместная с з/к и защитной крышкой 16А 220В "РИГЕЛЬ" белая   10/200</v>
          </cell>
          <cell r="C430">
            <v>369</v>
          </cell>
        </row>
        <row r="431">
          <cell r="A431">
            <v>5400802</v>
          </cell>
          <cell r="B431" t="str">
            <v>Розетка телевизионная "АЛЬТАИР" слоновая кость   10/200</v>
          </cell>
          <cell r="C431">
            <v>318</v>
          </cell>
        </row>
        <row r="432">
          <cell r="A432">
            <v>5400803</v>
          </cell>
          <cell r="B432" t="str">
            <v>Розетка телевизионная "АЛЬТАИР" сосна   10/200</v>
          </cell>
          <cell r="C432">
            <v>361</v>
          </cell>
        </row>
        <row r="433">
          <cell r="A433">
            <v>5401902</v>
          </cell>
          <cell r="B433" t="str">
            <v>Розетка телевизионная "ПАНДОРА" слоновая кость   10/200</v>
          </cell>
          <cell r="C433">
            <v>7</v>
          </cell>
        </row>
        <row r="434">
          <cell r="A434">
            <v>5403071</v>
          </cell>
          <cell r="B434" t="str">
            <v>Розетка телевизионная "РИГЕЛЬ" белая   10/200</v>
          </cell>
          <cell r="C434">
            <v>551</v>
          </cell>
        </row>
        <row r="435">
          <cell r="A435">
            <v>5400601</v>
          </cell>
          <cell r="B435" t="str">
            <v>Розетка телефонная "АЛЬТАИР" белая   10/200</v>
          </cell>
          <cell r="C435">
            <v>174</v>
          </cell>
        </row>
        <row r="436">
          <cell r="A436">
            <v>5400602</v>
          </cell>
          <cell r="B436" t="str">
            <v>Розетка телефонная "АЛЬТАИР" слоновая кость   10/200</v>
          </cell>
          <cell r="C436">
            <v>395</v>
          </cell>
        </row>
        <row r="437">
          <cell r="A437">
            <v>5400603</v>
          </cell>
          <cell r="B437" t="str">
            <v>Розетка телефонная "АЛЬТАИР" сосна  ПРОВЕРЯТЬ разъем  10/200</v>
          </cell>
          <cell r="C437">
            <v>260</v>
          </cell>
        </row>
        <row r="438">
          <cell r="A438">
            <v>5401701</v>
          </cell>
          <cell r="B438" t="str">
            <v>Розетка телефонная "ПАНДОРА" белая   10/200</v>
          </cell>
          <cell r="C438">
            <v>717</v>
          </cell>
        </row>
        <row r="439">
          <cell r="A439">
            <v>5401702</v>
          </cell>
          <cell r="B439" t="str">
            <v>Розетка телефонная "ПАНДОРА" слоновая кость   10/200</v>
          </cell>
          <cell r="C439">
            <v>220</v>
          </cell>
        </row>
        <row r="440">
          <cell r="A440">
            <v>5403061</v>
          </cell>
          <cell r="B440" t="str">
            <v>Розетка телефонная "РИГЕЛЬ" белая   10/200</v>
          </cell>
          <cell r="C440">
            <v>450</v>
          </cell>
        </row>
        <row r="441">
          <cell r="A441">
            <v>3100801</v>
          </cell>
          <cell r="B441" t="str">
            <v>Самозажимная клемма СК 224-101 пружинная на1 проводник 0,5-2,5мм², 24А/380В  (20шт/ пакет) 10/6000</v>
          </cell>
          <cell r="C441">
            <v>5716</v>
          </cell>
        </row>
        <row r="442">
          <cell r="A442">
            <v>3100802</v>
          </cell>
          <cell r="B442" t="str">
            <v>Самозажимная клемма СК 224-112, пружинная на 2 проводника 0,5-2,5мм², 24А/380В  (20шт/пакет) 10/4000</v>
          </cell>
          <cell r="C442">
            <v>3835</v>
          </cell>
        </row>
        <row r="443">
          <cell r="B443" t="str">
            <v>Св-к ДСП44-2*22-001 Flagman LED</v>
          </cell>
        </row>
        <row r="444">
          <cell r="A444">
            <v>2500215</v>
          </cell>
          <cell r="B444" t="str">
            <v>Св-к ЛПО 3017  2х18  ЭПРА  рассеиватель        /6</v>
          </cell>
          <cell r="C444">
            <v>89</v>
          </cell>
        </row>
        <row r="445">
          <cell r="B445" t="str">
            <v>Св-к ПВЛМ-П-2*36-002</v>
          </cell>
        </row>
        <row r="446">
          <cell r="A446">
            <v>2500212</v>
          </cell>
          <cell r="B446" t="str">
            <v xml:space="preserve">Св-к ПВЛП 1х36  ЭПРА        IP 65          /8                   </v>
          </cell>
        </row>
        <row r="447">
          <cell r="A447">
            <v>2510103</v>
          </cell>
          <cell r="B447" t="str">
            <v>Светильник   НПП  0201  100Вт овал,  белый IP 54    /10</v>
          </cell>
          <cell r="C447">
            <v>101</v>
          </cell>
        </row>
        <row r="448">
          <cell r="A448">
            <v>2510104</v>
          </cell>
          <cell r="B448" t="str">
            <v>Светильник   НПП  0202  100Вт овал/решетка, белый IP 54   /10</v>
          </cell>
          <cell r="C448">
            <v>26</v>
          </cell>
        </row>
        <row r="449">
          <cell r="B449" t="str">
            <v>Светильник TLWP 2*36  IP 65  PS ECP  IP66</v>
          </cell>
        </row>
        <row r="450">
          <cell r="B450" t="str">
            <v xml:space="preserve">Светильник люминисцентный  РЕ 2х18   ЭПРА       IP 65    </v>
          </cell>
        </row>
        <row r="451">
          <cell r="A451">
            <v>2500217</v>
          </cell>
          <cell r="B451" t="str">
            <v xml:space="preserve">Светильник люминисцентный  РЕ 2х36   ЭПРА       IP 65       </v>
          </cell>
        </row>
        <row r="452">
          <cell r="A452">
            <v>1600305</v>
          </cell>
          <cell r="B452" t="str">
            <v>Светосиг.индик. AD-22 DS (LED) 220В. (син.)   10/500</v>
          </cell>
          <cell r="C452">
            <v>2476</v>
          </cell>
        </row>
        <row r="453">
          <cell r="A453">
            <v>1600311</v>
          </cell>
          <cell r="B453" t="str">
            <v>Светосиг.индик. AL-22 &amp; 25 TE неон 220В. (бел.)   10/600</v>
          </cell>
          <cell r="C453">
            <v>1221</v>
          </cell>
        </row>
        <row r="454">
          <cell r="A454">
            <v>1600312</v>
          </cell>
          <cell r="B454" t="str">
            <v>Светосиг.индик. AL-22 &amp; 25 TE неон 220В. (желт.)   10/600</v>
          </cell>
          <cell r="C454">
            <v>1089</v>
          </cell>
        </row>
        <row r="455">
          <cell r="A455">
            <v>1600313</v>
          </cell>
          <cell r="B455" t="str">
            <v>Светосиг.индик. AL-22 &amp; 25 TE неон 220В. (зел.)   10/600</v>
          </cell>
          <cell r="C455">
            <v>1322</v>
          </cell>
        </row>
        <row r="456">
          <cell r="A456">
            <v>1600314</v>
          </cell>
          <cell r="B456" t="str">
            <v>Светосиг.индик. AL-22 &amp; 25 TE неон 220В. (красн.)   10/600</v>
          </cell>
          <cell r="C456">
            <v>1256</v>
          </cell>
        </row>
        <row r="457">
          <cell r="A457">
            <v>1600315</v>
          </cell>
          <cell r="B457" t="str">
            <v>Светосиг.индик. AL-22 &amp; 25 TE неон 220В. (син.)   10/600</v>
          </cell>
          <cell r="C457">
            <v>1091</v>
          </cell>
        </row>
        <row r="458">
          <cell r="A458">
            <v>1600306</v>
          </cell>
          <cell r="B458" t="str">
            <v>Светосиг.индик. AL-22 &amp; 25 неон 220В. (бел.)   10/600</v>
          </cell>
          <cell r="C458">
            <v>1217</v>
          </cell>
        </row>
        <row r="459">
          <cell r="A459">
            <v>1600307</v>
          </cell>
          <cell r="B459" t="str">
            <v>Светосиг.индик. AL-22 &amp; 25 неон 220В. (желт.)   10/600</v>
          </cell>
          <cell r="C459">
            <v>1343</v>
          </cell>
        </row>
        <row r="460">
          <cell r="A460">
            <v>1600308</v>
          </cell>
          <cell r="B460" t="str">
            <v>Светосиг.индик. AL-22 &amp; 25 неон 220В. (зел.)   10/600</v>
          </cell>
          <cell r="C460">
            <v>1439</v>
          </cell>
        </row>
        <row r="461">
          <cell r="A461">
            <v>1600309</v>
          </cell>
          <cell r="B461" t="str">
            <v>Светосиг.индик. AL-22 &amp; 25 неон 220В. (красн.)   10/600</v>
          </cell>
          <cell r="C461">
            <v>1489</v>
          </cell>
        </row>
        <row r="462">
          <cell r="A462">
            <v>1600310</v>
          </cell>
          <cell r="B462" t="str">
            <v>Светосиг.индик. AL-22 &amp; 25 неон 220В. (син.)   10/600</v>
          </cell>
          <cell r="C462">
            <v>1414</v>
          </cell>
        </row>
        <row r="463">
          <cell r="A463">
            <v>1600316</v>
          </cell>
          <cell r="B463" t="str">
            <v>Светосиг.индик. ENR-22 неон 220В. (бел.)   10/600</v>
          </cell>
          <cell r="C463">
            <v>567</v>
          </cell>
        </row>
        <row r="464">
          <cell r="A464">
            <v>1600320</v>
          </cell>
          <cell r="B464" t="str">
            <v>Светосиг.индик. ENR-22 неон 220В. (син.)   10/600</v>
          </cell>
          <cell r="C464">
            <v>357</v>
          </cell>
        </row>
        <row r="465">
          <cell r="A465">
            <v>5300001</v>
          </cell>
          <cell r="B465" t="str">
            <v>Сжим ответвительный  У-731М  (4-10 ÷ 1,5-10мм²)   12/360</v>
          </cell>
          <cell r="C465">
            <v>2957</v>
          </cell>
        </row>
        <row r="466">
          <cell r="A466">
            <v>5300004</v>
          </cell>
          <cell r="B466" t="str">
            <v>Сжим ответвительный  У-859М  (50-70 ÷ 4-35мм²)   6/72</v>
          </cell>
          <cell r="C466">
            <v>6</v>
          </cell>
        </row>
        <row r="467">
          <cell r="A467">
            <v>5300005</v>
          </cell>
          <cell r="B467" t="str">
            <v>Сжим ответвительный  У-870М  (95-150 ÷ 16-50мм²)   4/32</v>
          </cell>
          <cell r="C467">
            <v>231</v>
          </cell>
        </row>
        <row r="468">
          <cell r="A468">
            <v>800301</v>
          </cell>
          <cell r="B468" t="str">
            <v>Символ  "12В"  15х50 (50шт. лист)</v>
          </cell>
          <cell r="C468">
            <v>11350</v>
          </cell>
        </row>
        <row r="469">
          <cell r="A469">
            <v>800302</v>
          </cell>
          <cell r="B469" t="str">
            <v>Символ  "24В"  15х50 (50шт. лист)</v>
          </cell>
          <cell r="C469">
            <v>10950</v>
          </cell>
        </row>
        <row r="470">
          <cell r="A470">
            <v>800303</v>
          </cell>
          <cell r="B470" t="str">
            <v>Символ  "36В"  15х50 (50шт. лист)</v>
          </cell>
          <cell r="C470">
            <v>17116</v>
          </cell>
        </row>
        <row r="471">
          <cell r="A471">
            <v>560101</v>
          </cell>
          <cell r="B471" t="str">
            <v>Символ "A" d=20мм   (100шт./уп.)</v>
          </cell>
          <cell r="C471">
            <v>1500</v>
          </cell>
        </row>
        <row r="472">
          <cell r="A472">
            <v>560102</v>
          </cell>
          <cell r="B472" t="str">
            <v xml:space="preserve">Символ "B" d=20мм   (100шт./уп.)        </v>
          </cell>
          <cell r="C472">
            <v>3000</v>
          </cell>
        </row>
        <row r="473">
          <cell r="A473">
            <v>802002</v>
          </cell>
          <cell r="B473" t="str">
            <v>Символ "B" d20мм 30 шт</v>
          </cell>
          <cell r="C473">
            <v>90</v>
          </cell>
        </row>
        <row r="474">
          <cell r="A474">
            <v>560103</v>
          </cell>
          <cell r="B474" t="str">
            <v xml:space="preserve">Символ "C" d=20мм   (100шт./уп.)        </v>
          </cell>
          <cell r="C474">
            <v>2900</v>
          </cell>
        </row>
        <row r="475">
          <cell r="A475">
            <v>560104</v>
          </cell>
          <cell r="B475" t="str">
            <v xml:space="preserve">Символ "N" d=20мм   (100шт./уп.)        </v>
          </cell>
          <cell r="C475">
            <v>600</v>
          </cell>
        </row>
        <row r="476">
          <cell r="A476">
            <v>800202</v>
          </cell>
          <cell r="B476" t="str">
            <v>Символ "Молния" (треугольник) 100х100х100</v>
          </cell>
        </row>
        <row r="477">
          <cell r="A477">
            <v>800501</v>
          </cell>
          <cell r="B477" t="str">
            <v>Символ "НЕ ВКЛЮЧАТЬ! раб. люд." 50х100 (10шт.лист)</v>
          </cell>
          <cell r="C477">
            <v>800</v>
          </cell>
        </row>
        <row r="478">
          <cell r="A478">
            <v>800502</v>
          </cell>
          <cell r="B478" t="str">
            <v>Символ "НЕ ВКЛЮЧАТЬ! раб. люд." 80х160 (3шт.лист)</v>
          </cell>
          <cell r="C478">
            <v>393</v>
          </cell>
        </row>
        <row r="479">
          <cell r="A479">
            <v>800601</v>
          </cell>
          <cell r="B479" t="str">
            <v>Символ "НЕ ВКЛЮЧАТЬ! раб. на л." 80х160 (3шт.лист)</v>
          </cell>
          <cell r="C479">
            <v>854</v>
          </cell>
        </row>
        <row r="480">
          <cell r="A480">
            <v>800401</v>
          </cell>
          <cell r="B480" t="str">
            <v>Символ "ОПАСНО"  50х100 (10шт.лист)</v>
          </cell>
          <cell r="C480">
            <v>39</v>
          </cell>
        </row>
        <row r="481">
          <cell r="A481">
            <v>800402</v>
          </cell>
          <cell r="B481" t="str">
            <v>Символ "ОПАСНО"  80х160   (3шт.лист)</v>
          </cell>
          <cell r="C481">
            <v>146</v>
          </cell>
        </row>
        <row r="482">
          <cell r="A482">
            <v>800801</v>
          </cell>
          <cell r="B482" t="str">
            <v>Символ "Под нагрузкой НЕ вкл." 50х100 (10шт.лист)</v>
          </cell>
          <cell r="C482">
            <v>1050</v>
          </cell>
        </row>
        <row r="483">
          <cell r="A483">
            <v>800802</v>
          </cell>
          <cell r="B483" t="str">
            <v>Символ "Под нагрузкой НЕ вкл." 80х160 (3шт.лист)</v>
          </cell>
          <cell r="C483">
            <v>627</v>
          </cell>
        </row>
        <row r="484">
          <cell r="A484">
            <v>800803</v>
          </cell>
          <cell r="B484" t="str">
            <v>Символ "Под нагрузкой НЕ вкл."100х200 (2шт.лист)</v>
          </cell>
          <cell r="C484">
            <v>120</v>
          </cell>
        </row>
        <row r="485">
          <cell r="A485">
            <v>800902</v>
          </cell>
          <cell r="B485" t="str">
            <v>Символ "СТОЙ! напряжение"  80х160 (3шт.лист)</v>
          </cell>
          <cell r="C485">
            <v>215</v>
          </cell>
        </row>
        <row r="486">
          <cell r="A486">
            <v>801002</v>
          </cell>
          <cell r="B486" t="str">
            <v>Символ "СТОЙ! опасно для жизни" 80х160 (3шт.лист)</v>
          </cell>
          <cell r="C486">
            <v>140</v>
          </cell>
        </row>
        <row r="487">
          <cell r="A487" t="str">
            <v>3100401.5</v>
          </cell>
          <cell r="B487" t="str">
            <v>СК - 582     Соединительная клемма в прозрачном корпусе   (пакет  5шт/уп)</v>
          </cell>
          <cell r="C487">
            <v>115</v>
          </cell>
        </row>
        <row r="488">
          <cell r="A488">
            <v>1702101</v>
          </cell>
          <cell r="B488" t="str">
            <v>Скоба для крепления кабеля круглая СПК- 4 (50)    /800</v>
          </cell>
          <cell r="C488">
            <v>838</v>
          </cell>
        </row>
        <row r="489">
          <cell r="A489">
            <v>1702102</v>
          </cell>
          <cell r="B489" t="str">
            <v>Скоба для крепления кабеля круглая СПК- 5 (50)    /700</v>
          </cell>
        </row>
        <row r="490">
          <cell r="A490">
            <v>1702103</v>
          </cell>
          <cell r="B490" t="str">
            <v>Скоба для крепления кабеля круглая СПК- 6 (50)   /500</v>
          </cell>
          <cell r="C490">
            <v>2291</v>
          </cell>
        </row>
        <row r="491">
          <cell r="A491">
            <v>1702104</v>
          </cell>
          <cell r="B491" t="str">
            <v>Скоба для крепления кабеля круглая СПК- 7 (50)   /400</v>
          </cell>
          <cell r="C491">
            <v>548</v>
          </cell>
        </row>
        <row r="492">
          <cell r="A492">
            <v>1702105</v>
          </cell>
          <cell r="B492" t="str">
            <v>Скоба для крепления кабеля круглая СПК- 8 (50)    /400</v>
          </cell>
        </row>
        <row r="493">
          <cell r="A493">
            <v>1702106</v>
          </cell>
          <cell r="B493" t="str">
            <v>Скоба для крепления кабеля круглая СПК- 9 (50)   /350</v>
          </cell>
          <cell r="C493">
            <v>621</v>
          </cell>
        </row>
        <row r="494">
          <cell r="A494">
            <v>1702107</v>
          </cell>
          <cell r="B494" t="str">
            <v>Скоба для крепления кабеля круглая СПК-10 (50)   /300</v>
          </cell>
          <cell r="C494">
            <v>1150</v>
          </cell>
        </row>
        <row r="495">
          <cell r="A495">
            <v>1702108</v>
          </cell>
          <cell r="B495" t="str">
            <v>Скоба для крепления кабеля круглая СПК-12 (50)   /150</v>
          </cell>
          <cell r="C495">
            <v>83</v>
          </cell>
        </row>
        <row r="496">
          <cell r="A496">
            <v>1702109</v>
          </cell>
          <cell r="B496" t="str">
            <v>Скоба для крепления кабеля круглая СПК-14 (50)   /100</v>
          </cell>
          <cell r="C496">
            <v>26</v>
          </cell>
        </row>
        <row r="497">
          <cell r="A497">
            <v>1702201</v>
          </cell>
          <cell r="B497" t="str">
            <v>Скоба для крепления кабеля плоская СПП- 4 (50)   /1000</v>
          </cell>
          <cell r="C497">
            <v>7919</v>
          </cell>
        </row>
        <row r="498">
          <cell r="A498">
            <v>1702202</v>
          </cell>
          <cell r="B498" t="str">
            <v>Скоба для крепления кабеля плоская СПП- 5 (50)   /500/1000</v>
          </cell>
          <cell r="C498">
            <v>735</v>
          </cell>
        </row>
        <row r="499">
          <cell r="A499">
            <v>1702203</v>
          </cell>
          <cell r="B499" t="str">
            <v>Скоба для крепления кабеля плоская СПП- 6 (50)   /800</v>
          </cell>
          <cell r="C499">
            <v>534</v>
          </cell>
        </row>
        <row r="500">
          <cell r="A500">
            <v>1702204</v>
          </cell>
          <cell r="B500" t="str">
            <v>Скоба для крепления кабеля плоская СПП- 7 (50)   /400</v>
          </cell>
          <cell r="C500">
            <v>723</v>
          </cell>
        </row>
        <row r="501">
          <cell r="A501">
            <v>1702206</v>
          </cell>
          <cell r="B501" t="str">
            <v>Скоба для крепления кабеля плоская СПП- 9 (50)   /400</v>
          </cell>
          <cell r="C501">
            <v>979</v>
          </cell>
        </row>
        <row r="502">
          <cell r="A502">
            <v>1702207</v>
          </cell>
          <cell r="B502" t="str">
            <v>Скоба для крепления кабеля плоская СПП-10 (50)   /300</v>
          </cell>
          <cell r="C502">
            <v>243</v>
          </cell>
        </row>
        <row r="503">
          <cell r="A503">
            <v>1702208</v>
          </cell>
          <cell r="B503" t="str">
            <v>Скоба для крепления кабеля плоская СПП-12 (50)   /300</v>
          </cell>
          <cell r="C503">
            <v>1130</v>
          </cell>
        </row>
        <row r="504">
          <cell r="A504">
            <v>1702209</v>
          </cell>
          <cell r="B504" t="str">
            <v>Скоба для крепления кабеля плоская СПП-14 (50)   /240</v>
          </cell>
          <cell r="C504">
            <v>7</v>
          </cell>
        </row>
        <row r="505">
          <cell r="A505">
            <v>3200102</v>
          </cell>
          <cell r="B505" t="str">
            <v>Скоба металл. СМД 12-13          100шт/3000</v>
          </cell>
        </row>
        <row r="506">
          <cell r="A506">
            <v>3200104</v>
          </cell>
          <cell r="B506" t="str">
            <v>Скоба металл. СМД 16-17          100шт /2500</v>
          </cell>
        </row>
        <row r="507">
          <cell r="A507">
            <v>3200106</v>
          </cell>
          <cell r="B507" t="str">
            <v>Скоба металл. СМД 21-22          100шт /2000/1500</v>
          </cell>
        </row>
        <row r="508">
          <cell r="A508">
            <v>3200107</v>
          </cell>
          <cell r="B508" t="str">
            <v>Скоба металл. СМД 25-26          100шт/1000</v>
          </cell>
        </row>
        <row r="509">
          <cell r="A509">
            <v>3200108</v>
          </cell>
          <cell r="B509" t="str">
            <v>Скоба металл. СМД 31-32           50шт/1000</v>
          </cell>
        </row>
        <row r="510">
          <cell r="A510">
            <v>3200109</v>
          </cell>
          <cell r="B510" t="str">
            <v>Скоба металл. СМД 38-40           50шт/1000</v>
          </cell>
        </row>
        <row r="511">
          <cell r="A511">
            <v>3200201</v>
          </cell>
          <cell r="B511" t="str">
            <v>Скоба металл. СМО  8-9             100шт/8000</v>
          </cell>
        </row>
        <row r="512">
          <cell r="A512">
            <v>3200204</v>
          </cell>
          <cell r="B512" t="str">
            <v>Скоба металл. СМО 14-15          100шт/6000</v>
          </cell>
          <cell r="C512">
            <v>2</v>
          </cell>
        </row>
        <row r="513">
          <cell r="A513">
            <v>3200205</v>
          </cell>
          <cell r="B513" t="str">
            <v>Скоба металл. СМО 16-17          100шт/4000</v>
          </cell>
        </row>
        <row r="514">
          <cell r="A514">
            <v>3200206</v>
          </cell>
          <cell r="B514" t="str">
            <v>Скоба металл. СМО 19-20          100шт/2500</v>
          </cell>
        </row>
        <row r="515">
          <cell r="A515">
            <v>3200208</v>
          </cell>
          <cell r="B515" t="str">
            <v>Скоба металл. СМО 25-26          100шт/3000</v>
          </cell>
        </row>
        <row r="516">
          <cell r="A516">
            <v>3200210</v>
          </cell>
          <cell r="B516" t="str">
            <v>Скоба металл. СМО 38-40           50шт/1000</v>
          </cell>
          <cell r="C516">
            <v>1</v>
          </cell>
        </row>
        <row r="517">
          <cell r="A517">
            <v>32052301</v>
          </cell>
          <cell r="B517" t="str">
            <v>Скоба металлическая однолапковая СМО 16-17 мм  (уп.50шт)   1/54</v>
          </cell>
          <cell r="C517">
            <v>1336</v>
          </cell>
        </row>
        <row r="518">
          <cell r="A518">
            <v>32052304</v>
          </cell>
          <cell r="B518" t="str">
            <v>Скоба металлическая однолапковая СМО 19-20 мм   уп.10шт 1/120</v>
          </cell>
          <cell r="C518">
            <v>510</v>
          </cell>
        </row>
        <row r="519">
          <cell r="A519">
            <v>32052303</v>
          </cell>
          <cell r="B519" t="str">
            <v>Скоба металлическая однолапковая СМО 19-20 мм  (уп.50шт)   1/40</v>
          </cell>
          <cell r="C519">
            <v>3100</v>
          </cell>
        </row>
        <row r="520">
          <cell r="A520">
            <v>32052308</v>
          </cell>
          <cell r="B520" t="str">
            <v>Скоба металлическая однолапковая СМО 25-26 мм    уп.10шт  1/90</v>
          </cell>
          <cell r="C520">
            <v>80</v>
          </cell>
        </row>
        <row r="521">
          <cell r="A521">
            <v>32052307</v>
          </cell>
          <cell r="B521" t="str">
            <v>Скоба металлическая однолапковая СМО 25-26 мм  (уп.50шт)  1/30</v>
          </cell>
          <cell r="C521">
            <v>1949</v>
          </cell>
        </row>
        <row r="522">
          <cell r="A522">
            <v>2600132</v>
          </cell>
          <cell r="B522" t="str">
            <v>Скрепа NС - 20   100/1000</v>
          </cell>
          <cell r="C522">
            <v>200</v>
          </cell>
        </row>
        <row r="523">
          <cell r="A523">
            <v>3100704</v>
          </cell>
          <cell r="B523" t="str">
            <v>Соед. клемма СКМ-2х4 с монтаж. площадкой, разветвительная  (0, 08-2,5мм²)   (20шт в пак.) 10/1500</v>
          </cell>
          <cell r="C523">
            <v>2260</v>
          </cell>
        </row>
        <row r="524">
          <cell r="A524">
            <v>3100705</v>
          </cell>
          <cell r="B524" t="str">
            <v>Соед. клемма СКМ-2х6 с монтаж. площадкой, разветвительная  (0, 08-2,5мм²)  (20шт в пак.)  10/1500</v>
          </cell>
          <cell r="C524">
            <v>2260</v>
          </cell>
        </row>
        <row r="525">
          <cell r="A525">
            <v>3100706</v>
          </cell>
          <cell r="B525" t="str">
            <v>Соед. клемма СКМ-3х6 с монтаж. площадкой, разветвительная  (0, 08-2,5мм²)   (20шт в пак..)  10/1500</v>
          </cell>
          <cell r="C525">
            <v>602</v>
          </cell>
        </row>
        <row r="526">
          <cell r="A526">
            <v>3100707</v>
          </cell>
          <cell r="B526" t="str">
            <v>Соед. клемма СКМ-3х9 с монтаж. площадкой, разветвительная  (0, 08-2,5мм²)   (20шт в пак.) 10/1500</v>
          </cell>
          <cell r="C526">
            <v>1594</v>
          </cell>
        </row>
        <row r="527">
          <cell r="A527">
            <v>3100701</v>
          </cell>
          <cell r="B527" t="str">
            <v>Соед.. клемма СК-411-1 проходная, разветвительная  (0, 08-2,5мм²)  (20шт в пак. с подвесом) 10/1500</v>
          </cell>
          <cell r="C527">
            <v>4101</v>
          </cell>
        </row>
        <row r="528">
          <cell r="A528">
            <v>3100702</v>
          </cell>
          <cell r="B528" t="str">
            <v>Соед.. клемма СК-412-2  проходная, разветвительная  (0, 08-2,5 мм²) (20шт в пак. с подвесом) 10/1500</v>
          </cell>
          <cell r="C528">
            <v>40</v>
          </cell>
        </row>
        <row r="529">
          <cell r="A529">
            <v>3100716</v>
          </cell>
          <cell r="B529" t="str">
            <v>Соед.. клемма СК-421-4  проходная, разветвительная  (0, 08-2,5 мм²) (20шт в пак. с подвесом) 10/1500</v>
          </cell>
          <cell r="C529">
            <v>1</v>
          </cell>
        </row>
        <row r="530">
          <cell r="A530">
            <v>3100401</v>
          </cell>
          <cell r="B530" t="str">
            <v>Соединительная клемма в прозрачном корпусе СК - 582   50/300/3600</v>
          </cell>
          <cell r="C530">
            <v>94983</v>
          </cell>
        </row>
        <row r="531">
          <cell r="A531">
            <v>3100402</v>
          </cell>
          <cell r="B531" t="str">
            <v>Соединительная клемма в прозрачном корпусе СК - 583   50/200/2400</v>
          </cell>
          <cell r="C531">
            <v>83820</v>
          </cell>
        </row>
        <row r="532">
          <cell r="A532">
            <v>3100301</v>
          </cell>
          <cell r="B532" t="str">
            <v>Соединительная клемма СК - 412   100/4000</v>
          </cell>
        </row>
        <row r="533">
          <cell r="A533">
            <v>3100302</v>
          </cell>
          <cell r="B533" t="str">
            <v>Соединительная клемма СК - 413  100/4000</v>
          </cell>
        </row>
        <row r="534">
          <cell r="A534">
            <v>3100303</v>
          </cell>
          <cell r="B534" t="str">
            <v>Соединительная клемма СК - 415  50/2000</v>
          </cell>
          <cell r="C534">
            <v>4</v>
          </cell>
        </row>
        <row r="535">
          <cell r="A535">
            <v>1103008</v>
          </cell>
          <cell r="B535" t="str">
            <v>Спиральная обмотка для проводов D 24 (20-130) L=10m.   1/10</v>
          </cell>
          <cell r="C535">
            <v>71</v>
          </cell>
        </row>
        <row r="536">
          <cell r="B536" t="str">
            <v>Стартер  FS-11  4-80W 220-240V</v>
          </cell>
        </row>
        <row r="537">
          <cell r="B537" t="str">
            <v>Стекло для НПП круг большой</v>
          </cell>
          <cell r="C537">
            <v>94</v>
          </cell>
        </row>
        <row r="538">
          <cell r="B538" t="str">
            <v>Стекло для НПП овал большой</v>
          </cell>
          <cell r="C538">
            <v>50</v>
          </cell>
        </row>
        <row r="539">
          <cell r="A539">
            <v>5500203</v>
          </cell>
          <cell r="B539" t="str">
            <v>Стекло для ЩРУнг-1н-6  IP54</v>
          </cell>
          <cell r="C539">
            <v>3</v>
          </cell>
        </row>
        <row r="540">
          <cell r="A540">
            <v>3100101</v>
          </cell>
          <cell r="B540" t="str">
            <v>Строительно-монтажная клемма -102 (с пастой)   1/100/6000</v>
          </cell>
          <cell r="C540">
            <v>16325</v>
          </cell>
        </row>
        <row r="541">
          <cell r="A541">
            <v>3100208</v>
          </cell>
          <cell r="B541" t="str">
            <v>Строительно-монтажная клемма КБМ 2,5-412   (20шт в пакете с подвесом) 10/9000</v>
          </cell>
          <cell r="C541">
            <v>6886</v>
          </cell>
        </row>
        <row r="542">
          <cell r="A542">
            <v>3100201</v>
          </cell>
          <cell r="B542" t="str">
            <v>Строительно-монтажная клемма КБМ 2,5-412 (с пастой)   1/250/6000</v>
          </cell>
          <cell r="C542">
            <v>83478</v>
          </cell>
        </row>
        <row r="543">
          <cell r="A543">
            <v>3100213</v>
          </cell>
          <cell r="B543" t="str">
            <v>Строительно-монтажная клемма КБМ 2,5-426     (20шт в пакете с подвесом) 10/3000   НЕ НАШЛИ коробку!!</v>
          </cell>
          <cell r="C543">
            <v>1</v>
          </cell>
        </row>
        <row r="544">
          <cell r="A544">
            <v>3100206</v>
          </cell>
          <cell r="B544" t="str">
            <v>Строительно-монтажная клемма КБМ 2,5-426 (с пастой)    (20шт в пакете с подвесом)  10/3000</v>
          </cell>
          <cell r="C544">
            <v>18</v>
          </cell>
        </row>
        <row r="545">
          <cell r="A545">
            <v>3100504</v>
          </cell>
          <cell r="B545" t="str">
            <v>Строительно-монтажная клемма КМК-421-1  проходная, многоразовая  на Din рейку  20/1500</v>
          </cell>
          <cell r="C545">
            <v>2599</v>
          </cell>
        </row>
        <row r="546">
          <cell r="B546" t="str">
            <v xml:space="preserve">Счетчик электроэнергии 3-фазный Меркурий 231 AМ-01 5-60А, 380 Вольт, 1 тарифный </v>
          </cell>
        </row>
        <row r="547">
          <cell r="A547">
            <v>4300501</v>
          </cell>
          <cell r="B547" t="str">
            <v>Тройник  D - 16мм</v>
          </cell>
          <cell r="C547">
            <v>180</v>
          </cell>
        </row>
        <row r="548">
          <cell r="A548">
            <v>4300502</v>
          </cell>
          <cell r="B548" t="str">
            <v>Тройник  D - 20мм</v>
          </cell>
          <cell r="C548">
            <v>225</v>
          </cell>
        </row>
        <row r="549">
          <cell r="A549">
            <v>4300503</v>
          </cell>
          <cell r="B549" t="str">
            <v>Тройник  D - 25мм</v>
          </cell>
          <cell r="C549">
            <v>21</v>
          </cell>
        </row>
        <row r="550">
          <cell r="A550">
            <v>4300504</v>
          </cell>
          <cell r="B550" t="str">
            <v>Тройник  D - 32мм</v>
          </cell>
          <cell r="C550">
            <v>48</v>
          </cell>
        </row>
        <row r="551">
          <cell r="A551">
            <v>52067002</v>
          </cell>
          <cell r="B551" t="str">
            <v>Тройник Куб 3х2Р без з/к   16А  220В  чёрный   1/150    КЛЕЙМО!!!</v>
          </cell>
        </row>
        <row r="552">
          <cell r="A552">
            <v>52067001</v>
          </cell>
          <cell r="B552" t="str">
            <v>Тройник Куб 3х2Р без з/к   16А 220В  белый      1/150    КЛЕЙМО!!!</v>
          </cell>
        </row>
        <row r="553">
          <cell r="A553">
            <v>52067004</v>
          </cell>
          <cell r="B553" t="str">
            <v>Тройник Шар 3х2Р без з/к  16А  220В  чёрный   1/150    КЛЕЙМО!!!</v>
          </cell>
        </row>
        <row r="554">
          <cell r="A554">
            <v>52067003</v>
          </cell>
          <cell r="B554" t="str">
            <v>Тройник Шар 3х2Р без з/к  16А 220В  белый    1/150    КЛЕЙМО!!!</v>
          </cell>
        </row>
        <row r="555">
          <cell r="A555">
            <v>3300701</v>
          </cell>
          <cell r="B555" t="str">
            <v>Трубка ТУТ Ø-1,5/0,75 мм, жёлтая по 1м (50м/упак)   1/100</v>
          </cell>
          <cell r="C555">
            <v>33710</v>
          </cell>
        </row>
        <row r="556">
          <cell r="A556">
            <v>3300702</v>
          </cell>
          <cell r="B556" t="str">
            <v>Трубка ТУТ Ø-1,5/0,75 мм, жёлто/зелёная по 1м (50м/упак)   1/100</v>
          </cell>
          <cell r="C556">
            <v>17084</v>
          </cell>
        </row>
        <row r="557">
          <cell r="A557">
            <v>3300703</v>
          </cell>
          <cell r="B557" t="str">
            <v>Трубка ТУТ Ø-1,5/0,75 мм, зелёная по 1м (50м/упак)   1/100</v>
          </cell>
          <cell r="C557">
            <v>33760</v>
          </cell>
        </row>
        <row r="558">
          <cell r="A558">
            <v>3300704</v>
          </cell>
          <cell r="B558" t="str">
            <v>Трубка ТУТ Ø-1,5/0,75 мм, красная по 1м (50м/упак)   1/100</v>
          </cell>
          <cell r="C558">
            <v>48250</v>
          </cell>
        </row>
        <row r="559">
          <cell r="A559">
            <v>3300705</v>
          </cell>
          <cell r="B559" t="str">
            <v>Трубка ТУТ Ø-1,5/0,75 мм, синяя по 1м (50м/упак)   1/100</v>
          </cell>
          <cell r="C559">
            <v>35360</v>
          </cell>
        </row>
        <row r="560">
          <cell r="A560">
            <v>3300706</v>
          </cell>
          <cell r="B560" t="str">
            <v>Трубка ТУТ Ø-1,5/0,75 мм, чёрная по 1м (50м/упак)   1/100</v>
          </cell>
          <cell r="C560">
            <v>1</v>
          </cell>
        </row>
        <row r="561">
          <cell r="A561">
            <v>3300307</v>
          </cell>
          <cell r="B561" t="str">
            <v>Трубка ТУТ Ø-10/5 мм, белая по 1м (50м/упак)   1/40</v>
          </cell>
          <cell r="C561">
            <v>345</v>
          </cell>
        </row>
        <row r="562">
          <cell r="A562">
            <v>3300301</v>
          </cell>
          <cell r="B562" t="str">
            <v>Трубка ТУТ Ø-10/5 мм, жёлтая по 1м (50м/упак)   1/40</v>
          </cell>
          <cell r="C562">
            <v>1205</v>
          </cell>
        </row>
        <row r="563">
          <cell r="A563">
            <v>3300302</v>
          </cell>
          <cell r="B563" t="str">
            <v>Трубка ТУТ Ø-10/5 мм, жёлто/зелёная по 1м (50м/упак)   1/40</v>
          </cell>
          <cell r="C563">
            <v>1750</v>
          </cell>
        </row>
        <row r="564">
          <cell r="A564">
            <v>3300303</v>
          </cell>
          <cell r="B564" t="str">
            <v>Трубка ТУТ Ø-10/5 мм, зелёная по 1м (50м/упак)   1/40</v>
          </cell>
          <cell r="C564">
            <v>2510</v>
          </cell>
        </row>
        <row r="565">
          <cell r="A565">
            <v>3300304</v>
          </cell>
          <cell r="B565" t="str">
            <v>Трубка ТУТ Ø-10/5 мм, красная по 1м (50м/упак)   1/40</v>
          </cell>
          <cell r="C565">
            <v>690</v>
          </cell>
        </row>
        <row r="566">
          <cell r="A566">
            <v>3300305</v>
          </cell>
          <cell r="B566" t="str">
            <v>Трубка ТУТ Ø-10/5 мм, синяя по 1м (50м/упак)   1/40</v>
          </cell>
          <cell r="C566">
            <v>1110</v>
          </cell>
        </row>
        <row r="567">
          <cell r="A567">
            <v>3300306</v>
          </cell>
          <cell r="B567" t="str">
            <v>Трубка ТУТ Ø-10/5 мм, чёрная по 1м (50м/упак)   1/40</v>
          </cell>
        </row>
        <row r="568">
          <cell r="A568">
            <v>3300407</v>
          </cell>
          <cell r="B568" t="str">
            <v>Трубка ТУТ Ø-13/6,5 мм, белая по 1м (50м/упак)   1/24</v>
          </cell>
          <cell r="C568">
            <v>300</v>
          </cell>
        </row>
        <row r="569">
          <cell r="A569">
            <v>3300401</v>
          </cell>
          <cell r="B569" t="str">
            <v>Трубка ТУТ Ø-13/6,5 мм, жёлтая по 1м (50м/упак)   1/24</v>
          </cell>
          <cell r="C569">
            <v>2650</v>
          </cell>
        </row>
        <row r="570">
          <cell r="A570">
            <v>3300402</v>
          </cell>
          <cell r="B570" t="str">
            <v>Трубка ТУТ Ø-13/6,5 мм, жёлто/зелёная по 1м (50м/упак)   1/24</v>
          </cell>
          <cell r="C570">
            <v>550</v>
          </cell>
        </row>
        <row r="571">
          <cell r="A571">
            <v>3300403</v>
          </cell>
          <cell r="B571" t="str">
            <v>Трубка ТУТ Ø-13/6,5 мм, зелёная по 1м (50м/упак)   1/24</v>
          </cell>
          <cell r="C571">
            <v>3190</v>
          </cell>
        </row>
        <row r="572">
          <cell r="A572">
            <v>3300404</v>
          </cell>
          <cell r="B572" t="str">
            <v>Трубка ТУТ Ø-13/6,5 мм, красная по 1м (50м/упак)   1/24</v>
          </cell>
          <cell r="C572">
            <v>3250</v>
          </cell>
        </row>
        <row r="573">
          <cell r="A573">
            <v>3300405</v>
          </cell>
          <cell r="B573" t="str">
            <v>Трубка ТУТ Ø-13/6,5 мм, синяя по 1м (50м/упак)   1/24</v>
          </cell>
          <cell r="C573">
            <v>2650</v>
          </cell>
        </row>
        <row r="574">
          <cell r="A574">
            <v>3300406</v>
          </cell>
          <cell r="B574" t="str">
            <v>Трубка ТУТ Ø-13/6,5 мм, чёрная по 1м (50м/упак)   1/24/16</v>
          </cell>
          <cell r="C574">
            <v>23560</v>
          </cell>
        </row>
        <row r="575">
          <cell r="A575">
            <v>3300907</v>
          </cell>
          <cell r="B575" t="str">
            <v>Трубка ТУТ Ø-16/8 мм, белая по 1м (50м/упак)   1/16/12</v>
          </cell>
          <cell r="C575">
            <v>8250</v>
          </cell>
        </row>
        <row r="576">
          <cell r="A576">
            <v>3300901</v>
          </cell>
          <cell r="B576" t="str">
            <v>Трубка ТУТ Ø-16/8 мм, жёлтая по 1м (50м/упак)   1/16</v>
          </cell>
          <cell r="C576">
            <v>100</v>
          </cell>
        </row>
        <row r="577">
          <cell r="A577">
            <v>3300902</v>
          </cell>
          <cell r="B577" t="str">
            <v>Трубка ТУТ Ø-16/8 мм, жёлто/зелёная по 1м (50м/упак)   1/16</v>
          </cell>
          <cell r="C577">
            <v>100</v>
          </cell>
        </row>
        <row r="578">
          <cell r="A578">
            <v>3300903</v>
          </cell>
          <cell r="B578" t="str">
            <v>Трубка ТУТ Ø-16/8 мм, зелёная по 1м (50м/упак)   1/16</v>
          </cell>
          <cell r="C578">
            <v>30</v>
          </cell>
        </row>
        <row r="579">
          <cell r="A579">
            <v>3300904</v>
          </cell>
          <cell r="B579" t="str">
            <v>Трубка ТУТ Ø-16/8 мм, красная по 1м (50м/упак)   1/16</v>
          </cell>
          <cell r="C579">
            <v>730</v>
          </cell>
        </row>
        <row r="580">
          <cell r="A580">
            <v>3300905</v>
          </cell>
          <cell r="B580" t="str">
            <v>Трубка ТУТ Ø-16/8 мм, синяя по 1м (50м/упак)   1/16</v>
          </cell>
          <cell r="C580">
            <v>800</v>
          </cell>
        </row>
        <row r="581">
          <cell r="A581">
            <v>3300906</v>
          </cell>
          <cell r="B581" t="str">
            <v>Трубка ТУТ Ø-16/8 мм, чёрная по 1м (50м/упак)   1/16/12</v>
          </cell>
          <cell r="C581">
            <v>37610</v>
          </cell>
        </row>
        <row r="582">
          <cell r="A582">
            <v>3300507</v>
          </cell>
          <cell r="B582" t="str">
            <v>Трубка ТУТ Ø-20/10 мм, белая по 1м (50м/упак)   1/70</v>
          </cell>
          <cell r="C582">
            <v>790</v>
          </cell>
        </row>
        <row r="583">
          <cell r="A583">
            <v>3300501</v>
          </cell>
          <cell r="B583" t="str">
            <v>Трубка ТУТ Ø-20/10 мм, жёлтая по 1м (10м/упак)   1/70</v>
          </cell>
          <cell r="C583">
            <v>60</v>
          </cell>
        </row>
        <row r="584">
          <cell r="A584">
            <v>3300502</v>
          </cell>
          <cell r="B584" t="str">
            <v>Трубка ТУТ Ø-20/10 мм, жёлто/зелёная по 1м (50м/упак)   1/70</v>
          </cell>
          <cell r="C584">
            <v>80</v>
          </cell>
        </row>
        <row r="585">
          <cell r="A585">
            <v>3300503</v>
          </cell>
          <cell r="B585" t="str">
            <v>Трубка ТУТ Ø-20/10 мм, зелёная по 1м (10м/упак)   1/70</v>
          </cell>
          <cell r="C585">
            <v>1060</v>
          </cell>
        </row>
        <row r="586">
          <cell r="A586">
            <v>3300504</v>
          </cell>
          <cell r="B586" t="str">
            <v>Трубка ТУТ Ø-20/10 мм, красная по 1м (10м/50м/упак)   1/70</v>
          </cell>
          <cell r="C586">
            <v>640</v>
          </cell>
        </row>
        <row r="587">
          <cell r="A587">
            <v>3300508</v>
          </cell>
          <cell r="B587" t="str">
            <v>Трубка ТУТ Ø-20/10 мм, синяя     (в рулоне)  100м/уп</v>
          </cell>
          <cell r="C587">
            <v>800</v>
          </cell>
        </row>
        <row r="588">
          <cell r="A588">
            <v>3300505</v>
          </cell>
          <cell r="B588" t="str">
            <v>Трубка ТУТ Ø-20/10 мм, синяя по 1м (50м/упак)   1/70</v>
          </cell>
          <cell r="C588">
            <v>670</v>
          </cell>
        </row>
        <row r="589">
          <cell r="A589">
            <v>3300108</v>
          </cell>
          <cell r="B589" t="str">
            <v>Трубка ТУТ Ø-3/1,5 мм, красная      ( в рулоне) 200м/уп</v>
          </cell>
          <cell r="C589">
            <v>2000</v>
          </cell>
        </row>
        <row r="590">
          <cell r="A590" t="str">
            <v>3300104.</v>
          </cell>
          <cell r="B590" t="str">
            <v>Трубка ТУТ Ø-3/1,5 мм, красная по 1м (50м/упак)   1/50</v>
          </cell>
        </row>
        <row r="591">
          <cell r="A591">
            <v>3300114</v>
          </cell>
          <cell r="B591" t="str">
            <v>Трубка ТУТ Ø-3/1,5 мм, чёрная    (в рулоне)  200м/уп</v>
          </cell>
          <cell r="C591">
            <v>1800</v>
          </cell>
        </row>
        <row r="592">
          <cell r="A592">
            <v>3300201</v>
          </cell>
          <cell r="B592" t="str">
            <v>Трубка ТУТ Ø-5/2,5 мм, жёлтая по 1м (50м/упак)   1/30</v>
          </cell>
          <cell r="C592">
            <v>950</v>
          </cell>
        </row>
        <row r="593">
          <cell r="A593">
            <v>3300202</v>
          </cell>
          <cell r="B593" t="str">
            <v>Трубка ТУТ Ø-5/2,5 мм, жёлто/зелёная по 1м (50м/упак)   1/30</v>
          </cell>
          <cell r="C593">
            <v>2250</v>
          </cell>
        </row>
        <row r="594">
          <cell r="A594" t="str">
            <v>3300203.</v>
          </cell>
          <cell r="B594" t="str">
            <v xml:space="preserve">Трубка ТУТ Ø-5/2,5 мм, зелёная по 1м (50м/упак)   </v>
          </cell>
          <cell r="C594">
            <v>1</v>
          </cell>
        </row>
        <row r="595">
          <cell r="A595">
            <v>3300203</v>
          </cell>
          <cell r="B595" t="str">
            <v>Трубка ТУТ Ø-5/2,5 мм, зелёная по 1м (50м/упак)   1/30</v>
          </cell>
          <cell r="C595">
            <v>800</v>
          </cell>
        </row>
        <row r="596">
          <cell r="A596">
            <v>330020555</v>
          </cell>
          <cell r="B596" t="str">
            <v xml:space="preserve">Трубка ТУТ Ø-5/2,5 мм, синяя (100м/упак)  </v>
          </cell>
        </row>
        <row r="597">
          <cell r="A597">
            <v>3300205</v>
          </cell>
          <cell r="B597" t="str">
            <v>Трубка ТУТ Ø-5/2,5 мм, синяя по 1м (50м/упак)   1/30</v>
          </cell>
          <cell r="C597">
            <v>400</v>
          </cell>
        </row>
        <row r="598">
          <cell r="A598">
            <v>3300206</v>
          </cell>
          <cell r="B598" t="str">
            <v>Трубка ТУТ Ø-5/2,5 мм, чёрная по 1м (50м/упак)   1/30</v>
          </cell>
          <cell r="C598">
            <v>47390</v>
          </cell>
        </row>
        <row r="599">
          <cell r="A599">
            <v>3301102</v>
          </cell>
          <cell r="B599" t="str">
            <v>Трубка ТУТ Ø-60/30 мм, жёлто/зелёная по 1м (10м/упак)   1/20</v>
          </cell>
          <cell r="C599">
            <v>2283</v>
          </cell>
        </row>
        <row r="600">
          <cell r="A600">
            <v>3301201</v>
          </cell>
          <cell r="B600" t="str">
            <v>Трубка ТУТ Ø-7/3,5 мм, белая по 1м (50м/упак)   1/50</v>
          </cell>
          <cell r="C600">
            <v>3360</v>
          </cell>
        </row>
        <row r="601">
          <cell r="A601">
            <v>3301202</v>
          </cell>
          <cell r="B601" t="str">
            <v>Трубка ТУТ Ø-7/3,5 мм, жёлтая по 1м (50м/упак)   1/50</v>
          </cell>
          <cell r="C601">
            <v>2960</v>
          </cell>
        </row>
        <row r="602">
          <cell r="A602">
            <v>3301203</v>
          </cell>
          <cell r="B602" t="str">
            <v>Трубка ТУТ Ø-7/3,5 мм, жёлто/зелёная по 1м (50м/упак)   1/50</v>
          </cell>
          <cell r="C602">
            <v>820</v>
          </cell>
        </row>
        <row r="603">
          <cell r="A603">
            <v>3301204</v>
          </cell>
          <cell r="B603" t="str">
            <v>Трубка ТУТ Ø-7/3,5 мм, зелёная по 1м (50м/упак)   1/50</v>
          </cell>
          <cell r="C603">
            <v>2660</v>
          </cell>
        </row>
        <row r="604">
          <cell r="A604">
            <v>3301205</v>
          </cell>
          <cell r="B604" t="str">
            <v>Трубка ТУТ Ø-7/3,5 мм, красная по 1м (50м/упак)   1/50</v>
          </cell>
          <cell r="C604">
            <v>3060</v>
          </cell>
        </row>
        <row r="605">
          <cell r="A605">
            <v>3301206</v>
          </cell>
          <cell r="B605" t="str">
            <v>Трубка ТУТ Ø-7/3,5 мм, синяя по 1м (50м/упак)   1/50</v>
          </cell>
          <cell r="C605">
            <v>2400</v>
          </cell>
        </row>
        <row r="606">
          <cell r="A606">
            <v>3301207</v>
          </cell>
          <cell r="B606" t="str">
            <v>Трубка ТУТ Ø-7/3,5 мм, чёрная по 1м (50м/упак)   1/50</v>
          </cell>
          <cell r="C606">
            <v>3450</v>
          </cell>
        </row>
        <row r="607">
          <cell r="A607">
            <v>2348401</v>
          </cell>
          <cell r="B607" t="str">
            <v>Уд,сил,на м/ к 4 гн,с з/к и кр, IP54 (выкл+автомат защиты)   20м,  КГ 3х1,5мм², 16А/3500Вт/220В   /2</v>
          </cell>
        </row>
        <row r="608">
          <cell r="A608">
            <v>2348406</v>
          </cell>
          <cell r="B608" t="str">
            <v>Уд,сил,на м/ к 4 гн,с з/к и кр, IP54 (выкл+автомат защиты)  50м, КГ 3х2,5мм²,16А/3500Вт/220В   /2</v>
          </cell>
        </row>
        <row r="609">
          <cell r="A609">
            <v>2348103</v>
          </cell>
          <cell r="B609" t="str">
            <v>Удл-шнур сил,  штепс. гнездо без з/к, 20м, ПВС 2х0,75,мм²,6А/1300Вт/220   1/20</v>
          </cell>
          <cell r="C609">
            <v>5</v>
          </cell>
        </row>
        <row r="610">
          <cell r="A610">
            <v>2348104</v>
          </cell>
          <cell r="B610" t="str">
            <v>Удл-шнур сил,  штепс. гнездо без з/к, 30м, ПВС 2х0,75,мм²,6А/1300Вт/220   1/10</v>
          </cell>
          <cell r="C610">
            <v>2</v>
          </cell>
        </row>
        <row r="611">
          <cell r="A611">
            <v>2348105</v>
          </cell>
          <cell r="B611" t="str">
            <v>Удл-шнур сил,  штепс. гнездо без з/к, 40м, ПВС 2х0,75,мм²,6А/1300Вт/220   1/10</v>
          </cell>
          <cell r="C611">
            <v>16</v>
          </cell>
        </row>
        <row r="612">
          <cell r="A612">
            <v>2348106</v>
          </cell>
          <cell r="B612" t="str">
            <v>Удл-шнур сил,  штепс. гнездо без з/к, 50м, ПВС 2х0,75,мм²,6А/1300Вт/220   1/8</v>
          </cell>
          <cell r="C612">
            <v>23</v>
          </cell>
        </row>
        <row r="613">
          <cell r="A613">
            <v>2348201</v>
          </cell>
          <cell r="B613" t="str">
            <v>Удл, сил, на рамке  штепс. гнездо, без з/к, 10м, ПВС 2х0,75мм²,6А/1300В   1/10</v>
          </cell>
          <cell r="C613">
            <v>17</v>
          </cell>
        </row>
        <row r="614">
          <cell r="A614">
            <v>2348211</v>
          </cell>
          <cell r="B614" t="str">
            <v>Удл, сил, на рамке  штепс. гнездо, без з/к, 10м, ПВС 2х1,5мм²,10А/2200В   1/10</v>
          </cell>
          <cell r="C614">
            <v>3</v>
          </cell>
        </row>
        <row r="615">
          <cell r="A615">
            <v>2348202</v>
          </cell>
          <cell r="B615" t="str">
            <v>Удл, сил, на рамке  штепс. гнездо, без з/к, 20м, ПВС 2х0,75мм²,6А/1300В   1/10</v>
          </cell>
          <cell r="C615">
            <v>34</v>
          </cell>
        </row>
        <row r="616">
          <cell r="A616">
            <v>2348203</v>
          </cell>
          <cell r="B616" t="str">
            <v>Удл, сил, на рамке  штепс. гнездо, без з/к, 30м, ПВС 2х0,75мм²,6А/1300В   1/8</v>
          </cell>
          <cell r="C616">
            <v>25</v>
          </cell>
        </row>
        <row r="617">
          <cell r="A617">
            <v>2348204</v>
          </cell>
          <cell r="B617" t="str">
            <v>Удл, сил, на рамке  штепс. гнездо, без з/к, 40м, ПВС 2х0,75мм²,6А/1300В   1/6</v>
          </cell>
          <cell r="C617">
            <v>32</v>
          </cell>
        </row>
        <row r="618">
          <cell r="A618">
            <v>2348205</v>
          </cell>
          <cell r="B618" t="str">
            <v>Удл, сил, на рамке  штепс. гнездо, без з/к, 50м, ПВС 2х0,75мм²,6А/1300В   1/6</v>
          </cell>
          <cell r="C618">
            <v>13</v>
          </cell>
        </row>
        <row r="619">
          <cell r="A619">
            <v>23067108</v>
          </cell>
          <cell r="B619" t="str">
            <v xml:space="preserve">Удл. сил. на рамке РС16 "ПРИМА ПРОФИ", штепс. гнездо, без з/к, 40м, ПВС 2х1,5мм²,16А/3500Вт/220В </v>
          </cell>
          <cell r="C619">
            <v>1</v>
          </cell>
        </row>
        <row r="620">
          <cell r="A620">
            <v>23067117</v>
          </cell>
          <cell r="B620" t="str">
            <v>Удл.сил.на рамке РС16 "ПРИМА ПРОФИ", штепс. гнездо с крышкой IP 44, с з/к, 40м, ПВС 3х1,5мм²,16А/350</v>
          </cell>
          <cell r="C620">
            <v>1</v>
          </cell>
        </row>
        <row r="621">
          <cell r="A621">
            <v>2200401</v>
          </cell>
          <cell r="B621" t="str">
            <v>Удлинитель бытовой   "ПРИМА". 2 гнезда,  без з/к, 1,5м. ПВС 2х1мм² 10А/220В/2200Вт   /50</v>
          </cell>
          <cell r="C621">
            <v>502</v>
          </cell>
        </row>
        <row r="622">
          <cell r="A622">
            <v>2200309</v>
          </cell>
          <cell r="B622" t="str">
            <v>Удлинитель бытовой  "ПРИМА ЛЮКС", 2 гнезда, с з/к и выкл. 1,5м. ПВС 3х1мм² 16А/220В/3500Вт   /40</v>
          </cell>
        </row>
        <row r="623">
          <cell r="A623">
            <v>2200310</v>
          </cell>
          <cell r="B623" t="str">
            <v>Удлинитель бытовой  "ПРИМА ЛЮКС", 2 гнезда, с з/к и выкл. 3м. ПВС 3х1мм² 16А/220В/3500Вт  /40</v>
          </cell>
        </row>
        <row r="624">
          <cell r="A624">
            <v>2200311</v>
          </cell>
          <cell r="B624" t="str">
            <v>Удлинитель бытовой  "ПРИМА ЛЮКС", 2 гнезда, с з/к и выкл. 5м. ПВС 3х1мм² 16А/220В/3500Вт   30/40</v>
          </cell>
        </row>
        <row r="625">
          <cell r="A625">
            <v>2200304</v>
          </cell>
          <cell r="B625" t="str">
            <v>Удлинитель бытовой  "ПРИМА ЛЮКС", 3 гнезда, с з/к и выкл. 7м. ПВС 3х1мм² 16А/220В/3500Вт   /30</v>
          </cell>
        </row>
        <row r="626">
          <cell r="A626">
            <v>2200307</v>
          </cell>
          <cell r="B626" t="str">
            <v>Удлинитель бытовой  "ПРИМА ЛЮКС", 4 гнезда, с з/к и выкл. 5м. ПВС 3х1мм² 16А/220В/3500Вт   30/40</v>
          </cell>
        </row>
        <row r="627">
          <cell r="A627">
            <v>2200308</v>
          </cell>
          <cell r="B627" t="str">
            <v>Удлинитель бытовой  "ПРИМА ЛЮКС", 4 гнезда, с з/к и выкл. 7м. ПВС 3х1мм² 16А/220В/3500Вт   30/40</v>
          </cell>
        </row>
        <row r="628">
          <cell r="A628">
            <v>2200402</v>
          </cell>
          <cell r="B628" t="str">
            <v>Удлинитель бытовой  "ПРИМА", 2 гнезда, без з/к, 3м. ПВС 2х1мм² 10А/220В/2200Вт   /50</v>
          </cell>
          <cell r="C628">
            <v>100</v>
          </cell>
        </row>
        <row r="629">
          <cell r="A629">
            <v>2200403</v>
          </cell>
          <cell r="B629" t="str">
            <v>Удлинитель бытовой  "ПРИМА", 2 гнезда, без з/к, 5м. ПВС 2х1мм² 10А/220В/2200Вт   /30</v>
          </cell>
          <cell r="C629">
            <v>100</v>
          </cell>
        </row>
        <row r="630">
          <cell r="A630">
            <v>2200404</v>
          </cell>
          <cell r="B630" t="str">
            <v xml:space="preserve">Удлинитель бытовой  "ПРИМА", 2 гнезда, без з/к, 7м. ПВС 2х1мм² 10А/220В/2200Вт </v>
          </cell>
          <cell r="C630">
            <v>125</v>
          </cell>
        </row>
        <row r="631">
          <cell r="A631">
            <v>2200406</v>
          </cell>
          <cell r="B631" t="str">
            <v>Удлинитель бытовой  "ПРИМА", 3 гнезда, без з/к, 3м. ПВС 2х1мм² 10А/220В/2200Вт  40 /50</v>
          </cell>
        </row>
        <row r="632">
          <cell r="A632">
            <v>2200407</v>
          </cell>
          <cell r="B632" t="str">
            <v>Удлинитель бытовой  "ПРИМА", 3 гнезда, без з/к, 5м. ПВС 2х1мм² 10А/220В/2200Вт   30/50</v>
          </cell>
          <cell r="C632">
            <v>544</v>
          </cell>
        </row>
        <row r="633">
          <cell r="A633">
            <v>2200408</v>
          </cell>
          <cell r="B633" t="str">
            <v>Удлинитель бытовой  "ПРИМА", 3 гнезда, без з/к, 7м. ПВС 2х1мм² 10А/220В/2200Вт   /50</v>
          </cell>
          <cell r="C633">
            <v>84</v>
          </cell>
        </row>
        <row r="634">
          <cell r="A634">
            <v>2200409</v>
          </cell>
          <cell r="B634" t="str">
            <v>Удлинитель бытовой  "ПРИМА", 4 гнезда, без з/к, 1,5м. ПВС 2х1мм² 10А/220В/2200Вт   /50</v>
          </cell>
          <cell r="C634">
            <v>70</v>
          </cell>
        </row>
        <row r="635">
          <cell r="A635">
            <v>2200410</v>
          </cell>
          <cell r="B635" t="str">
            <v>Удлинитель бытовой  "ПРИМА", 4 гнезда, без з/к, 3м. ПВС 2х1мм² 10А/220В/2200Вт   /50</v>
          </cell>
          <cell r="C635">
            <v>367</v>
          </cell>
        </row>
        <row r="636">
          <cell r="A636">
            <v>2200411</v>
          </cell>
          <cell r="B636" t="str">
            <v>Удлинитель бытовой  "ПРИМА", 4 гнезда, без з/к, 5м. ПВС 2х1мм² 10А/220В/2200Вт   /50</v>
          </cell>
          <cell r="C636">
            <v>245</v>
          </cell>
        </row>
        <row r="637">
          <cell r="A637">
            <v>2200412</v>
          </cell>
          <cell r="B637" t="str">
            <v>Удлинитель бытовой  "ПРИМА", 4 гнезда, без з/к, 7м. ПВС 2х1мм² 10А/220В/2200Вт   /50</v>
          </cell>
          <cell r="C637">
            <v>223</v>
          </cell>
        </row>
        <row r="638">
          <cell r="A638">
            <v>2200502</v>
          </cell>
          <cell r="B638" t="str">
            <v>Удлинитель бытовой "ПРИМА", 2 гнезда, с з/к, 3м. ПВС 3х1мм² 16А/220В/3500Вт   /40</v>
          </cell>
        </row>
        <row r="639">
          <cell r="A639">
            <v>2200504</v>
          </cell>
          <cell r="B639" t="str">
            <v>Удлинитель бытовой "ПРИМА", 2 гнезда, с з/к, 7м. ПВС 3х1мм² 16А/220В/3500Вт   /30</v>
          </cell>
          <cell r="C639">
            <v>57</v>
          </cell>
        </row>
        <row r="640">
          <cell r="A640">
            <v>2200505</v>
          </cell>
          <cell r="B640" t="str">
            <v>Удлинитель бытовой "ПРИМА", 3 гнезда, с з/к, 1,5м. ПВС 3х1мм² 16А/220В/3500Вт   /50</v>
          </cell>
        </row>
        <row r="641">
          <cell r="A641">
            <v>2200506</v>
          </cell>
          <cell r="B641" t="str">
            <v>Удлинитель бытовой "ПРИМА", 3 гнезда, с з/к, 3м. ПВС 3х1мм² 16А/220В/3500Вт   /40</v>
          </cell>
        </row>
        <row r="642">
          <cell r="A642">
            <v>2200507</v>
          </cell>
          <cell r="B642" t="str">
            <v>Удлинитель бытовой "ПРИМА", 3 гнезда, с з/к, 5м. ПВС 3х1мм² 16А/220В/3500Вт   /30</v>
          </cell>
          <cell r="C642">
            <v>260</v>
          </cell>
        </row>
        <row r="643">
          <cell r="A643">
            <v>2200509</v>
          </cell>
          <cell r="B643" t="str">
            <v>Удлинитель бытовой "ПРИМА", 4 гнезда, с з/к, 1,5м. ПВС 3х1мм² 16А/220В/3500Вт   /40</v>
          </cell>
        </row>
        <row r="644">
          <cell r="A644">
            <v>2200510</v>
          </cell>
          <cell r="B644" t="str">
            <v>Удлинитель бытовой "ПРИМА", 4 гнезда, с з/к, 3м. ПВС 3х1мм² 16А/220В/3500Вт   /40</v>
          </cell>
          <cell r="C644">
            <v>100</v>
          </cell>
        </row>
        <row r="645">
          <cell r="A645">
            <v>2200511</v>
          </cell>
          <cell r="B645" t="str">
            <v>Удлинитель бытовой "ПРИМА", 4 гнезда, с з/к, 5м. ПВС 3х1мм² 16А/220В/3500Вт   /30</v>
          </cell>
          <cell r="C645">
            <v>40</v>
          </cell>
        </row>
        <row r="646">
          <cell r="A646">
            <v>2200002</v>
          </cell>
          <cell r="B646" t="str">
            <v xml:space="preserve">Удлинитель-рулетка Р16-008 ,3 гнезда, 3 метра, ШВВП 2х0,75, 6А/220В/1320Вт      1/40 </v>
          </cell>
          <cell r="C646">
            <v>21</v>
          </cell>
        </row>
        <row r="647">
          <cell r="A647">
            <v>2200003</v>
          </cell>
          <cell r="B647" t="str">
            <v xml:space="preserve">Удлинитель-рулетка Р16-008 ,3 гнезда, 5 метра, ШВВП 2х0,75, 6А/220В/1320Вт    1/40 </v>
          </cell>
          <cell r="C647">
            <v>65</v>
          </cell>
        </row>
        <row r="648">
          <cell r="A648">
            <v>2200001</v>
          </cell>
          <cell r="B648" t="str">
            <v xml:space="preserve">Удлинитель-рулетка Р16-008, 3 гнезда, 3 метра, ПВС 2х0,75,10А/220В/2200Вт       1/40 </v>
          </cell>
          <cell r="C648">
            <v>148</v>
          </cell>
        </row>
        <row r="649">
          <cell r="A649">
            <v>23067205</v>
          </cell>
          <cell r="B649" t="str">
            <v>Удлинитель-шнур силовой УХ6-1-10 "ПРИМА ПРОФИ", штепс. гнездо без з/к, 10м, ПВС 2х0,75,мм²,6А/1300Вт</v>
          </cell>
          <cell r="C649">
            <v>3</v>
          </cell>
        </row>
        <row r="650">
          <cell r="A650">
            <v>2100623</v>
          </cell>
          <cell r="B650" t="str">
            <v>Шина  311 универсальная распределительная 160А  10х14мм²   1/50</v>
          </cell>
          <cell r="C650">
            <v>280</v>
          </cell>
        </row>
        <row r="651">
          <cell r="A651">
            <v>2100652</v>
          </cell>
          <cell r="B651" t="str">
            <v>Шина нулевая  6/1 (на Б. жёлт. изол.)  6х9мм²   10/300</v>
          </cell>
          <cell r="C651">
            <v>570</v>
          </cell>
        </row>
        <row r="652">
          <cell r="A652">
            <v>2100675</v>
          </cell>
          <cell r="B652" t="str">
            <v>Шина нулевая  7 в корпусе на DIN (жёлт.)  6х9мм²   10/500</v>
          </cell>
          <cell r="C652">
            <v>2007</v>
          </cell>
        </row>
        <row r="653">
          <cell r="A653">
            <v>2100654</v>
          </cell>
          <cell r="B653" t="str">
            <v>Шина нулевая  7 в корпусе на DIN (зел.)  6х9мм²   10/500</v>
          </cell>
          <cell r="C653">
            <v>1580</v>
          </cell>
        </row>
        <row r="654">
          <cell r="A654">
            <v>2100655</v>
          </cell>
          <cell r="B654" t="str">
            <v>Шина нулевая  7 в корпусе на DIN (син.)  6х9мм²   10/500</v>
          </cell>
          <cell r="C654">
            <v>2900</v>
          </cell>
        </row>
        <row r="655">
          <cell r="A655">
            <v>2100606</v>
          </cell>
          <cell r="B655" t="str">
            <v xml:space="preserve">Шина нулевая  8/1 (без изол.)  6х9мм²   10/500  </v>
          </cell>
        </row>
        <row r="656">
          <cell r="A656">
            <v>2100635</v>
          </cell>
          <cell r="B656" t="str">
            <v>Шина нулевая  8/1 (на Б. жёлт.изол.)  6х9мм²   10/300</v>
          </cell>
        </row>
        <row r="657">
          <cell r="A657">
            <v>2100608</v>
          </cell>
          <cell r="B657" t="str">
            <v>Шина нулевая  8/2 (без изол.)  6х9мм²   10/500</v>
          </cell>
          <cell r="C657">
            <v>1</v>
          </cell>
        </row>
        <row r="658">
          <cell r="A658">
            <v>2100634</v>
          </cell>
          <cell r="B658" t="str">
            <v>Шина нулевая  8/2 (на жёлт. изол.)  6х9мм²   10/300/400</v>
          </cell>
          <cell r="C658">
            <v>5454</v>
          </cell>
        </row>
        <row r="659">
          <cell r="A659">
            <v>2100609</v>
          </cell>
          <cell r="B659" t="str">
            <v>Шина нулевая  8/2 (на син. изол.)  6х9мм²   10/300/400</v>
          </cell>
          <cell r="C659">
            <v>3540</v>
          </cell>
        </row>
        <row r="660">
          <cell r="A660">
            <v>2100658</v>
          </cell>
          <cell r="B660" t="str">
            <v>Шина нулевая 10/1 (без изол.)  6х9мм²   10/500</v>
          </cell>
          <cell r="C660">
            <v>860</v>
          </cell>
        </row>
        <row r="661">
          <cell r="A661">
            <v>2100612</v>
          </cell>
          <cell r="B661" t="str">
            <v>Шина нулевая 10/1 (на М. син. изол.)  6х9мм²   10/300</v>
          </cell>
        </row>
        <row r="662">
          <cell r="A662">
            <v>2100662</v>
          </cell>
          <cell r="B662" t="str">
            <v>Шина нулевая 10/2 (на жёлт. изол.)  6х9мм²   10/300</v>
          </cell>
          <cell r="C662">
            <v>2170</v>
          </cell>
        </row>
        <row r="663">
          <cell r="A663">
            <v>2100663</v>
          </cell>
          <cell r="B663" t="str">
            <v>Шина нулевая 10/2 (на син. изол.)  6х9мм²   10/300</v>
          </cell>
          <cell r="C663">
            <v>2460</v>
          </cell>
        </row>
        <row r="664">
          <cell r="A664">
            <v>2100666</v>
          </cell>
          <cell r="B664" t="str">
            <v>Шина нулевая 12 в корпусе на DIN (син.)  6х9мм²   10/300</v>
          </cell>
        </row>
        <row r="665">
          <cell r="A665">
            <v>2100667</v>
          </cell>
          <cell r="B665" t="str">
            <v>Шина нулевая 12/1 (без изол.)  6х9мм²   10/500</v>
          </cell>
          <cell r="C665">
            <v>1</v>
          </cell>
        </row>
        <row r="666">
          <cell r="A666">
            <v>2100629</v>
          </cell>
          <cell r="B666" t="str">
            <v>Шина нулевая 12/2 (без изол.)  6х9мм²   10/500</v>
          </cell>
          <cell r="C666">
            <v>2140</v>
          </cell>
        </row>
        <row r="667">
          <cell r="A667">
            <v>2100648</v>
          </cell>
          <cell r="B667" t="str">
            <v>Шина нулевая 12/2 (на жёлт. изол.)  6х9мм²   10/300</v>
          </cell>
          <cell r="C667">
            <v>770</v>
          </cell>
        </row>
        <row r="668">
          <cell r="A668">
            <v>2100630</v>
          </cell>
          <cell r="B668" t="str">
            <v>Шина нулевая 12/2 (на син. изол.)  6х9мм²   10/300</v>
          </cell>
          <cell r="C668">
            <v>1340</v>
          </cell>
        </row>
        <row r="669">
          <cell r="A669">
            <v>2100636</v>
          </cell>
          <cell r="B669" t="str">
            <v>Шина нулевая 14/1 (на Б. жёлт. изол.)  6х9мм²   10/240</v>
          </cell>
          <cell r="C669">
            <v>690</v>
          </cell>
        </row>
        <row r="670">
          <cell r="A670">
            <v>2100617</v>
          </cell>
          <cell r="B670" t="str">
            <v>Шина нулевая 14/1 (на Б. син. изол.)  6х9мм²   10/240</v>
          </cell>
        </row>
        <row r="671">
          <cell r="A671">
            <v>2100618</v>
          </cell>
          <cell r="B671" t="str">
            <v>Шина нулевая 14/2 (без изол.)  6х9мм²   10/300</v>
          </cell>
          <cell r="C671">
            <v>1</v>
          </cell>
        </row>
        <row r="672">
          <cell r="A672">
            <v>2100637</v>
          </cell>
          <cell r="B672" t="str">
            <v>Шина нулевая 14/2 (на жёлт. изол.)  6х9мм²   10/200</v>
          </cell>
          <cell r="C672">
            <v>750</v>
          </cell>
        </row>
        <row r="673">
          <cell r="A673">
            <v>2100627</v>
          </cell>
          <cell r="B673" t="str">
            <v>Шина нулевая 15 в корпусе на DIN (жёлт.)  6х9мм²   10/240</v>
          </cell>
          <cell r="C673">
            <v>30</v>
          </cell>
        </row>
        <row r="674">
          <cell r="A674">
            <v>2100603</v>
          </cell>
          <cell r="B674" t="str">
            <v>Шина нулевая 15 в корпусе на DIN (зел.)  6х9мм²   10/240</v>
          </cell>
          <cell r="C674">
            <v>370</v>
          </cell>
        </row>
        <row r="675">
          <cell r="A675">
            <v>2100628</v>
          </cell>
          <cell r="B675" t="str">
            <v>Шина нулевая 15 в корпусе на DIN (син.)  6х9мм²   10/240</v>
          </cell>
          <cell r="C675">
            <v>260</v>
          </cell>
        </row>
        <row r="676">
          <cell r="A676">
            <v>2100631</v>
          </cell>
          <cell r="B676" t="str">
            <v>Шина нулевая 15/1 (на М. син. изол.)  6х9мм²   10//400</v>
          </cell>
        </row>
        <row r="677">
          <cell r="A677">
            <v>2100621</v>
          </cell>
          <cell r="B677" t="str">
            <v>Шина нулевая 24/2 (без изол.)  6х9мм²   10/400</v>
          </cell>
          <cell r="C677">
            <v>9</v>
          </cell>
        </row>
        <row r="678">
          <cell r="A678">
            <v>2100638</v>
          </cell>
          <cell r="B678" t="str">
            <v>Шина нулевая 24/2 (на жёлт. изол.)  6х9мм²   10/200</v>
          </cell>
          <cell r="C678">
            <v>57</v>
          </cell>
        </row>
        <row r="679">
          <cell r="A679">
            <v>2100622</v>
          </cell>
          <cell r="B679" t="str">
            <v>Шина нулевая 24/2 (на син. изол.)  6х9мм²   10/200</v>
          </cell>
          <cell r="C679">
            <v>625</v>
          </cell>
        </row>
        <row r="680">
          <cell r="A680">
            <v>2100736</v>
          </cell>
          <cell r="B680" t="str">
            <v xml:space="preserve">Шина нулевая 27/2 (без изол.) 6,5х9мм²,  винт М5 </v>
          </cell>
        </row>
        <row r="681">
          <cell r="A681">
            <v>2140704</v>
          </cell>
          <cell r="B681" t="str">
            <v xml:space="preserve">Шина соединительная  GK701- 63А  А12          1ф/63А на 12 модулей </v>
          </cell>
          <cell r="C681">
            <v>1133</v>
          </cell>
        </row>
        <row r="682">
          <cell r="A682">
            <v>2120701</v>
          </cell>
          <cell r="B682" t="str">
            <v>Шина соединительная 1Р 63А (штырь)               20/100</v>
          </cell>
          <cell r="C682">
            <v>778</v>
          </cell>
        </row>
        <row r="683">
          <cell r="A683">
            <v>2130701</v>
          </cell>
          <cell r="B683" t="str">
            <v>Шина соединительная 1Р 63А 12гр. (штырь)    5/20 /500</v>
          </cell>
        </row>
        <row r="684">
          <cell r="A684">
            <v>2120702</v>
          </cell>
          <cell r="B684" t="str">
            <v>Шина соединительная 3Р 63А  (штырь)      10/200</v>
          </cell>
          <cell r="C684">
            <v>1</v>
          </cell>
        </row>
        <row r="685">
          <cell r="A685">
            <v>2130702</v>
          </cell>
          <cell r="B685" t="str">
            <v>Шина соединительная 3Р 63А 12гр. (штырь)    10/200</v>
          </cell>
        </row>
        <row r="686">
          <cell r="A686">
            <v>50067003</v>
          </cell>
          <cell r="B686" t="str">
            <v>Шнур с выключателем и плоской вилкой ШВВП 2х0,75мм² 1,5м чёрный    1/75</v>
          </cell>
          <cell r="C686">
            <v>1</v>
          </cell>
        </row>
        <row r="687">
          <cell r="A687">
            <v>50067006</v>
          </cell>
          <cell r="B687" t="str">
            <v xml:space="preserve">Шнур с плоской вилкой ШВВП 2х0,75мм² 2м белый    1/100 </v>
          </cell>
          <cell r="C687">
            <v>1</v>
          </cell>
        </row>
        <row r="688">
          <cell r="A688">
            <v>50067008</v>
          </cell>
          <cell r="B688" t="str">
            <v>Шнур с плоской вилкой ШВВП 2х0,75мм² 2м чёрный    1/100</v>
          </cell>
          <cell r="C688">
            <v>331</v>
          </cell>
        </row>
        <row r="689">
          <cell r="A689">
            <v>3800205</v>
          </cell>
          <cell r="B689" t="str">
            <v>Щит ШНМ - 00/1 IP-54 (240х300х140) СНЯТЫ с ПРОИЗВОДСТВА</v>
          </cell>
        </row>
        <row r="690">
          <cell r="A690">
            <v>4000001</v>
          </cell>
          <cell r="B690" t="str">
            <v>Щит Щ 00 (290х220х155) ЭС</v>
          </cell>
        </row>
        <row r="691">
          <cell r="A691">
            <v>4000002</v>
          </cell>
          <cell r="B691" t="str">
            <v>Щит Щ 01 (400х220х155) ЭС</v>
          </cell>
        </row>
        <row r="692">
          <cell r="A692">
            <v>4000004</v>
          </cell>
          <cell r="B692" t="str">
            <v>Щит Щ 03 (360х300х155) ЭС</v>
          </cell>
        </row>
        <row r="693">
          <cell r="A693">
            <v>4000005</v>
          </cell>
          <cell r="B693" t="str">
            <v>Щит Щ 04 (400х300х155) ЭС</v>
          </cell>
        </row>
        <row r="694">
          <cell r="A694">
            <v>4000007</v>
          </cell>
          <cell r="B694" t="str">
            <v>Щит Щ 06 (500х400х155) ЭС</v>
          </cell>
        </row>
        <row r="695">
          <cell r="A695">
            <v>4000008</v>
          </cell>
          <cell r="B695" t="str">
            <v>Щит Щ 07 (600х400х155) ЭС</v>
          </cell>
        </row>
        <row r="696">
          <cell r="A696">
            <v>4000009</v>
          </cell>
          <cell r="B696" t="str">
            <v>Щит Щ 08 (650х500х220) ЭС         2замка</v>
          </cell>
        </row>
        <row r="697">
          <cell r="A697">
            <v>4000010</v>
          </cell>
          <cell r="B697" t="str">
            <v>Щит Щ 09 (800х600х230) ЭС         2замка</v>
          </cell>
        </row>
        <row r="698">
          <cell r="A698">
            <v>4000011</v>
          </cell>
          <cell r="B698" t="str">
            <v>Щит Щ 10 (1000х600х250) ЭС       2замка</v>
          </cell>
        </row>
        <row r="699">
          <cell r="A699">
            <v>3800304</v>
          </cell>
          <cell r="B699" t="str">
            <v>Щит ЩМП -  000 (290х190х140)        без замка    СНЯТЫ С ПРОДАЖИ</v>
          </cell>
        </row>
        <row r="700">
          <cell r="A700">
            <v>4000701</v>
          </cell>
          <cell r="B700" t="str">
            <v>Щит ЩМП 00 IP31(290х220х155) ЭС</v>
          </cell>
        </row>
        <row r="701">
          <cell r="A701">
            <v>4000702</v>
          </cell>
          <cell r="B701" t="str">
            <v>Щит ЩМП 01 IP31(400х220х155) ЭС</v>
          </cell>
        </row>
        <row r="702">
          <cell r="A702">
            <v>4000703</v>
          </cell>
          <cell r="B702" t="str">
            <v>Щит ЩМП 02 IP31(250х300х155) ЭС</v>
          </cell>
        </row>
        <row r="703">
          <cell r="A703">
            <v>4000704</v>
          </cell>
          <cell r="B703" t="str">
            <v>Щит ЩМП 03 IP31(360х300х155) ЭС</v>
          </cell>
        </row>
        <row r="704">
          <cell r="A704">
            <v>4000705</v>
          </cell>
          <cell r="B704" t="str">
            <v>Щит ЩМП 04 IP31(400х300х155) ЭС</v>
          </cell>
        </row>
        <row r="705">
          <cell r="A705">
            <v>4000706</v>
          </cell>
          <cell r="B705" t="str">
            <v>Щит ЩМП 05 IP31(400х400х155) ЭС</v>
          </cell>
        </row>
        <row r="706">
          <cell r="A706">
            <v>4000708</v>
          </cell>
          <cell r="B706" t="str">
            <v>Щит ЩМП 06 IP31(500х400х155) ЭС</v>
          </cell>
        </row>
        <row r="707">
          <cell r="A707">
            <v>4000709</v>
          </cell>
          <cell r="B707" t="str">
            <v>Щит ЩМП 07 IP31(600х400х155) ЭС</v>
          </cell>
        </row>
        <row r="708">
          <cell r="A708">
            <v>4000710</v>
          </cell>
          <cell r="B708" t="str">
            <v>Щит ЩМП 08 IP31(650х500х220) ЭС 2 зам.</v>
          </cell>
        </row>
        <row r="709">
          <cell r="A709">
            <v>4000712</v>
          </cell>
          <cell r="B709" t="str">
            <v>Щит ЩМП 10 IP31(1000х600х250) ЭС 2 зам.</v>
          </cell>
        </row>
        <row r="710">
          <cell r="A710">
            <v>4000714</v>
          </cell>
          <cell r="B710" t="str">
            <v>Щит ЩМП 11 IP31(1200х750х250) ЭС 2 зам.</v>
          </cell>
        </row>
        <row r="711">
          <cell r="A711">
            <v>3800319</v>
          </cell>
          <cell r="B711" t="str">
            <v>Щит ЩМПМг - 04 IP-54 (400х300х155) 1зам. 2 загл.</v>
          </cell>
        </row>
        <row r="712">
          <cell r="A712">
            <v>3800356</v>
          </cell>
          <cell r="B712" t="str">
            <v>Щит ЩМПМг - 06    IP-54 (500х400х155) 1замок 2 загл.</v>
          </cell>
        </row>
        <row r="713">
          <cell r="A713">
            <v>4000101</v>
          </cell>
          <cell r="B713" t="str">
            <v>Щит ЩРВ- 12 (250х300х120) ЭС</v>
          </cell>
        </row>
        <row r="714">
          <cell r="A714">
            <v>4000104</v>
          </cell>
          <cell r="B714" t="str">
            <v>Щит ЩРВ- 48 (600х300х120) ЭС</v>
          </cell>
        </row>
        <row r="715">
          <cell r="A715">
            <v>3800328</v>
          </cell>
          <cell r="B715" t="str">
            <v>Щит ЩРН - 36  (420х300х120)</v>
          </cell>
        </row>
        <row r="716">
          <cell r="A716">
            <v>4000201</v>
          </cell>
          <cell r="B716" t="str">
            <v>Щит ЩРН-  9 (250х300х120) ЭС</v>
          </cell>
        </row>
        <row r="717">
          <cell r="A717">
            <v>4000202</v>
          </cell>
          <cell r="B717" t="str">
            <v>Щит ЩРН- 12 (250х300х120) ЭС</v>
          </cell>
        </row>
        <row r="718">
          <cell r="A718">
            <v>4000203</v>
          </cell>
          <cell r="B718" t="str">
            <v>Щит ЩРН- 18 (330х250х120) ЭС</v>
          </cell>
        </row>
        <row r="719">
          <cell r="A719">
            <v>4000204</v>
          </cell>
          <cell r="B719" t="str">
            <v>Щит ЩРН- 24 (330х300х120) ЭС</v>
          </cell>
        </row>
        <row r="720">
          <cell r="A720">
            <v>4000205</v>
          </cell>
          <cell r="B720" t="str">
            <v>Щит ЩРН- 36 (500х300х120) ЭС</v>
          </cell>
        </row>
        <row r="721">
          <cell r="A721">
            <v>4000206</v>
          </cell>
          <cell r="B721" t="str">
            <v>Щит ЩРН- 48 (600х300х120) ЭС</v>
          </cell>
        </row>
        <row r="722">
          <cell r="A722">
            <v>4000207</v>
          </cell>
          <cell r="B722" t="str">
            <v>Щит ЩРН- 54 (500х500х120) ЭС  2 замка</v>
          </cell>
        </row>
        <row r="723">
          <cell r="A723">
            <v>4000301</v>
          </cell>
          <cell r="B723" t="str">
            <v>Щит ЩРУ 1В- 9 (400х250х155) ЭС</v>
          </cell>
        </row>
        <row r="724">
          <cell r="B724" t="str">
            <v>Щит ЩРУ 1Н- 6 (285х200х130) ЭС</v>
          </cell>
        </row>
        <row r="725">
          <cell r="A725">
            <v>4000407</v>
          </cell>
          <cell r="B725" t="str">
            <v>Щит ЩРУ 1Н- 6 (290х200х140) закрытые ЭС</v>
          </cell>
        </row>
        <row r="726">
          <cell r="A726">
            <v>4000402</v>
          </cell>
          <cell r="B726" t="str">
            <v>Щит ЩРУ 1Н- 9 (400х250х155) ЭС</v>
          </cell>
        </row>
        <row r="727">
          <cell r="A727">
            <v>4000403</v>
          </cell>
          <cell r="B727" t="str">
            <v>Щит ЩРУ 1Н-12 (400х300х155) ЭС</v>
          </cell>
        </row>
        <row r="728">
          <cell r="A728">
            <v>4000405</v>
          </cell>
          <cell r="B728" t="str">
            <v>Щит ЩРУ 1Н-14 (400х300х155) ЭС</v>
          </cell>
        </row>
        <row r="729">
          <cell r="A729">
            <v>4000602</v>
          </cell>
          <cell r="B729" t="str">
            <v>Щит ЩРУ 3Н-18 (350х450х155) ЭС</v>
          </cell>
        </row>
        <row r="730">
          <cell r="A730">
            <v>4000603</v>
          </cell>
          <cell r="B730" t="str">
            <v>Щит ЩРУ 3Н-25 (500х400х155) ЭС</v>
          </cell>
        </row>
        <row r="731">
          <cell r="A731">
            <v>4000604</v>
          </cell>
          <cell r="B731" t="str">
            <v>Щит ЩРУ 3Н-36 (500х500х155) ЭС       2замка</v>
          </cell>
        </row>
        <row r="732">
          <cell r="A732">
            <v>4000605</v>
          </cell>
          <cell r="B732" t="str">
            <v>Щит ЩРУ 3Н-48 (500х600х155) ЭС       2замка</v>
          </cell>
        </row>
        <row r="733">
          <cell r="A733">
            <v>3800364</v>
          </cell>
          <cell r="B733" t="str">
            <v>Щит ЩРУнг - 1н -  6 IP-54 (290х190х140) 1зам. 2 загл. без замка</v>
          </cell>
        </row>
        <row r="734">
          <cell r="A734">
            <v>3800351</v>
          </cell>
          <cell r="B734" t="str">
            <v xml:space="preserve">Щит ЩУг  - 1 - 10мод. IP-54 (310х300х150/135) 1зам. 2 загл.  без замка      </v>
          </cell>
        </row>
        <row r="735">
          <cell r="A735">
            <v>3800352</v>
          </cell>
          <cell r="B735" t="str">
            <v xml:space="preserve">Щит ЩУг  - 3 - 13мод. IP-54 (500х300х170/135) 1зам. 2 загл.  без замка     </v>
          </cell>
        </row>
        <row r="736">
          <cell r="B736" t="str">
            <v>Электротепловентилятор "Барс" ЭТВ-18/380 Т</v>
          </cell>
        </row>
        <row r="737">
          <cell r="A737">
            <v>3400202</v>
          </cell>
          <cell r="B737" t="str">
            <v>ЭПРА для люминисцентных ламп 1х36 Вт.   10/50</v>
          </cell>
          <cell r="C737">
            <v>2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7">
          <cell r="U7">
            <v>131.09</v>
          </cell>
        </row>
        <row r="8">
          <cell r="U8">
            <v>155.88</v>
          </cell>
        </row>
        <row r="9">
          <cell r="U9">
            <v>157.06</v>
          </cell>
        </row>
        <row r="10">
          <cell r="U10">
            <v>143.59</v>
          </cell>
        </row>
        <row r="13">
          <cell r="U13">
            <v>174.38</v>
          </cell>
        </row>
        <row r="17">
          <cell r="U17">
            <v>4.46</v>
          </cell>
        </row>
        <row r="21">
          <cell r="U21">
            <v>50.61</v>
          </cell>
        </row>
        <row r="22">
          <cell r="U22">
            <v>80.650000000000006</v>
          </cell>
        </row>
        <row r="23">
          <cell r="U23">
            <v>28.63</v>
          </cell>
        </row>
        <row r="24">
          <cell r="U24">
            <v>28.89</v>
          </cell>
        </row>
        <row r="35">
          <cell r="U35">
            <v>206.46</v>
          </cell>
        </row>
        <row r="42">
          <cell r="U42">
            <v>22.59</v>
          </cell>
        </row>
        <row r="43">
          <cell r="U43">
            <v>26.06</v>
          </cell>
        </row>
        <row r="52">
          <cell r="U52">
            <v>989.81</v>
          </cell>
        </row>
        <row r="53">
          <cell r="U53">
            <v>329.68</v>
          </cell>
        </row>
        <row r="58">
          <cell r="U58">
            <v>101.96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7">
          <cell r="U7">
            <v>131.09</v>
          </cell>
        </row>
        <row r="37">
          <cell r="U37">
            <v>381.93</v>
          </cell>
        </row>
        <row r="39">
          <cell r="U39">
            <v>69.66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7">
          <cell r="U17">
            <v>1.3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llur-electro.ru/category/" TargetMode="External"/><Relationship Id="rId1" Type="http://schemas.openxmlformats.org/officeDocument/2006/relationships/hyperlink" Target="http://allur-electro.ru/category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5117038483843"/>
    <pageSetUpPr fitToPage="1"/>
  </sheetPr>
  <dimension ref="A1:Z516"/>
  <sheetViews>
    <sheetView tabSelected="1" topLeftCell="A4" zoomScale="20" zoomScaleNormal="20" workbookViewId="0">
      <pane ySplit="13" topLeftCell="A17" activePane="bottomLeft" state="frozen"/>
      <selection activeCell="A4" sqref="A4"/>
      <selection pane="bottomLeft" activeCell="O18" sqref="O18"/>
    </sheetView>
  </sheetViews>
  <sheetFormatPr defaultRowHeight="13.5" customHeight="1" x14ac:dyDescent="0.25"/>
  <cols>
    <col min="1" max="1" width="73.5703125" style="24" customWidth="1"/>
    <col min="2" max="2" width="255.5703125" style="25" customWidth="1"/>
    <col min="3" max="3" width="48.140625" style="26" customWidth="1"/>
    <col min="4" max="4" width="51" style="27" customWidth="1"/>
    <col min="5" max="5" width="67.7109375" style="28" customWidth="1"/>
    <col min="6" max="6" width="26" style="26" customWidth="1"/>
    <col min="7" max="7" width="75" style="26" customWidth="1"/>
    <col min="8" max="8" width="76" style="26" customWidth="1"/>
    <col min="9" max="9" width="96.85546875" style="45" customWidth="1"/>
    <col min="10" max="10" width="55.5703125" style="261" customWidth="1"/>
    <col min="11" max="11" width="64.7109375" style="55" customWidth="1"/>
    <col min="12" max="12" width="38.140625" style="31" customWidth="1"/>
    <col min="13" max="22" width="49.140625" style="31" customWidth="1"/>
    <col min="23" max="23" width="49.140625" style="32" customWidth="1"/>
    <col min="24" max="16384" width="9.140625" style="32"/>
  </cols>
  <sheetData>
    <row r="1" spans="1:22" ht="13.5" customHeight="1" x14ac:dyDescent="0.25">
      <c r="I1" s="29"/>
      <c r="J1" s="259"/>
      <c r="K1" s="30"/>
    </row>
    <row r="2" spans="1:22" ht="13.5" customHeight="1" x14ac:dyDescent="0.25">
      <c r="I2" s="29"/>
      <c r="J2" s="259"/>
      <c r="K2" s="30"/>
    </row>
    <row r="3" spans="1:22" ht="13.5" customHeight="1" x14ac:dyDescent="0.25">
      <c r="I3" s="29"/>
      <c r="J3" s="259"/>
      <c r="K3" s="30"/>
    </row>
    <row r="4" spans="1:22" ht="108.75" customHeight="1" thickBot="1" x14ac:dyDescent="0.3">
      <c r="I4" s="29"/>
      <c r="J4" s="259"/>
      <c r="K4" s="30"/>
    </row>
    <row r="5" spans="1:22" ht="165" hidden="1" customHeight="1" thickBot="1" x14ac:dyDescent="0.3">
      <c r="A5" s="33"/>
      <c r="B5" s="34"/>
      <c r="D5" s="35"/>
      <c r="E5" s="36"/>
      <c r="F5" s="37"/>
      <c r="G5" s="38"/>
      <c r="H5" s="39" t="s">
        <v>213</v>
      </c>
      <c r="I5" s="40"/>
      <c r="J5" s="260"/>
      <c r="K5" s="41"/>
    </row>
    <row r="6" spans="1:22" ht="165" hidden="1" customHeight="1" thickBot="1" x14ac:dyDescent="0.3">
      <c r="A6" s="42"/>
      <c r="B6" s="43"/>
      <c r="H6" s="44"/>
      <c r="K6" s="46"/>
    </row>
    <row r="7" spans="1:22" s="45" customFormat="1" ht="165" hidden="1" customHeight="1" thickTop="1" thickBot="1" x14ac:dyDescent="0.3">
      <c r="A7" s="47" t="s">
        <v>272</v>
      </c>
      <c r="B7" s="48"/>
      <c r="C7" s="49" t="s">
        <v>1</v>
      </c>
      <c r="D7" s="50"/>
      <c r="E7" s="51"/>
      <c r="F7" s="52"/>
      <c r="G7" s="52" t="s">
        <v>2</v>
      </c>
      <c r="H7" s="52"/>
      <c r="I7" s="52"/>
      <c r="J7" s="262"/>
      <c r="K7" s="53" t="s">
        <v>210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</row>
    <row r="8" spans="1:22" ht="165" hidden="1" customHeight="1" thickTop="1" thickBot="1" x14ac:dyDescent="0.3">
      <c r="A8" s="33"/>
      <c r="B8" s="34"/>
      <c r="D8" s="35"/>
      <c r="E8" s="36"/>
      <c r="F8" s="37"/>
      <c r="G8" s="38"/>
      <c r="H8" s="39" t="s">
        <v>213</v>
      </c>
      <c r="I8" s="40"/>
      <c r="J8" s="260"/>
      <c r="K8" s="54"/>
    </row>
    <row r="9" spans="1:22" ht="165" hidden="1" customHeight="1" thickBot="1" x14ac:dyDescent="0.3">
      <c r="A9" s="42"/>
      <c r="B9" s="43"/>
      <c r="H9" s="44"/>
    </row>
    <row r="10" spans="1:22" s="45" customFormat="1" ht="165" hidden="1" customHeight="1" thickTop="1" thickBot="1" x14ac:dyDescent="0.3">
      <c r="A10" s="47" t="s">
        <v>272</v>
      </c>
      <c r="B10" s="48"/>
      <c r="C10" s="49" t="s">
        <v>302</v>
      </c>
      <c r="D10" s="56"/>
      <c r="E10" s="57"/>
      <c r="F10" s="58"/>
      <c r="G10" s="58" t="s">
        <v>2</v>
      </c>
      <c r="H10" s="58"/>
      <c r="I10" s="58"/>
      <c r="J10" s="263"/>
      <c r="K10" s="59" t="s">
        <v>210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</row>
    <row r="11" spans="1:22" s="45" customFormat="1" ht="108.75" customHeight="1" thickTop="1" thickBot="1" x14ac:dyDescent="0.3">
      <c r="A11" s="60" t="s">
        <v>1</v>
      </c>
      <c r="B11" s="60" t="s">
        <v>364</v>
      </c>
      <c r="C11" s="60" t="s">
        <v>1</v>
      </c>
      <c r="D11" s="61" t="s">
        <v>356</v>
      </c>
      <c r="E11" s="61" t="s">
        <v>367</v>
      </c>
      <c r="F11" s="60" t="s">
        <v>114</v>
      </c>
      <c r="G11" s="60" t="s">
        <v>78</v>
      </c>
      <c r="H11" s="62" t="s">
        <v>77</v>
      </c>
      <c r="I11" s="63" t="s">
        <v>76</v>
      </c>
      <c r="J11" s="264"/>
      <c r="K11" s="64" t="s">
        <v>275</v>
      </c>
      <c r="L11" s="65"/>
      <c r="M11" s="31"/>
      <c r="N11" s="31"/>
      <c r="O11" s="31"/>
      <c r="P11" s="31"/>
      <c r="Q11" s="31"/>
      <c r="R11" s="31"/>
      <c r="S11" s="31"/>
      <c r="T11" s="31"/>
      <c r="U11" s="31"/>
      <c r="V11" s="31"/>
    </row>
    <row r="12" spans="1:22" s="45" customFormat="1" ht="114" customHeight="1" thickTop="1" thickBot="1" x14ac:dyDescent="0.3">
      <c r="A12" s="66"/>
      <c r="B12" s="66"/>
      <c r="C12" s="66"/>
      <c r="D12" s="67"/>
      <c r="E12" s="68">
        <v>0.1</v>
      </c>
      <c r="F12" s="66"/>
      <c r="G12" s="70"/>
      <c r="H12" s="71"/>
      <c r="I12" s="63"/>
      <c r="J12" s="265" t="s">
        <v>366</v>
      </c>
      <c r="K12" s="64"/>
      <c r="L12" s="65"/>
      <c r="M12" s="31"/>
      <c r="N12" s="31"/>
      <c r="O12" s="31"/>
      <c r="P12" s="31"/>
      <c r="Q12" s="31"/>
      <c r="R12" s="31"/>
      <c r="S12" s="31"/>
      <c r="T12" s="31"/>
      <c r="U12" s="31"/>
      <c r="V12" s="31"/>
    </row>
    <row r="13" spans="1:22" s="45" customFormat="1" ht="102" customHeight="1" thickTop="1" thickBot="1" x14ac:dyDescent="0.3">
      <c r="A13" s="70"/>
      <c r="B13" s="70"/>
      <c r="C13" s="70"/>
      <c r="D13" s="69"/>
      <c r="E13" s="69"/>
      <c r="F13" s="72"/>
      <c r="G13" s="73" t="s">
        <v>4</v>
      </c>
      <c r="H13" s="74" t="s">
        <v>3</v>
      </c>
      <c r="I13" s="75" t="s">
        <v>101</v>
      </c>
      <c r="J13" s="266">
        <v>45386</v>
      </c>
      <c r="K13" s="64"/>
      <c r="L13" s="65"/>
      <c r="M13" s="31"/>
      <c r="N13" s="31"/>
      <c r="O13" s="31"/>
      <c r="P13" s="31"/>
      <c r="Q13" s="31"/>
      <c r="R13" s="31"/>
      <c r="S13" s="31"/>
      <c r="T13" s="31"/>
      <c r="U13" s="31"/>
      <c r="V13" s="31"/>
    </row>
    <row r="14" spans="1:22" ht="1.5" customHeight="1" thickTop="1" thickBot="1" x14ac:dyDescent="0.3">
      <c r="A14" s="76"/>
      <c r="C14" s="275"/>
      <c r="F14" s="77"/>
      <c r="H14" s="78"/>
      <c r="I14" s="79"/>
      <c r="J14" s="267"/>
      <c r="K14" s="80"/>
    </row>
    <row r="15" spans="1:22" ht="77.25" customHeight="1" thickTop="1" thickBot="1" x14ac:dyDescent="0.3">
      <c r="A15" s="81" t="s">
        <v>112</v>
      </c>
      <c r="B15" s="82"/>
      <c r="C15" s="83"/>
      <c r="D15" s="84"/>
      <c r="E15" s="85"/>
      <c r="F15" s="85"/>
      <c r="G15" s="86"/>
      <c r="H15" s="87"/>
      <c r="I15" s="88"/>
      <c r="J15" s="268"/>
      <c r="K15" s="89"/>
    </row>
    <row r="16" spans="1:22" s="45" customFormat="1" ht="113.25" customHeight="1" thickTop="1" thickBot="1" x14ac:dyDescent="0.3">
      <c r="A16" s="81" t="s">
        <v>107</v>
      </c>
      <c r="B16" s="82"/>
      <c r="C16" s="81"/>
      <c r="D16" s="90"/>
      <c r="E16" s="90"/>
      <c r="F16" s="90"/>
      <c r="G16" s="92"/>
      <c r="H16" s="90"/>
      <c r="I16" s="81"/>
      <c r="J16" s="269"/>
      <c r="K16" s="93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</row>
    <row r="17" spans="1:22" s="45" customFormat="1" ht="186.75" customHeight="1" thickTop="1" thickBot="1" x14ac:dyDescent="0.3">
      <c r="A17" s="11"/>
      <c r="B17" s="94" t="s">
        <v>380</v>
      </c>
      <c r="C17" s="95">
        <v>5400101</v>
      </c>
      <c r="D17" s="8">
        <f>[1]TDSheet!$U$7</f>
        <v>42.56</v>
      </c>
      <c r="E17" s="96">
        <f t="shared" ref="E17:E43" si="0">ROUND(D17*(1-E$12),2)</f>
        <v>38.299999999999997</v>
      </c>
      <c r="F17" s="77" t="s">
        <v>0</v>
      </c>
      <c r="G17" s="77" t="s">
        <v>150</v>
      </c>
      <c r="H17" s="21" t="s">
        <v>10</v>
      </c>
      <c r="I17" s="4" t="s">
        <v>138</v>
      </c>
      <c r="J17" s="270">
        <f>VLOOKUP(C17,[2]Лист1!$A$4:$C$10020,3,0)</f>
        <v>962</v>
      </c>
      <c r="K17" s="97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</row>
    <row r="18" spans="1:22" s="45" customFormat="1" ht="184.5" customHeight="1" thickTop="1" thickBot="1" x14ac:dyDescent="0.3">
      <c r="A18" s="11"/>
      <c r="B18" s="94" t="s">
        <v>381</v>
      </c>
      <c r="C18" s="98">
        <v>5400102</v>
      </c>
      <c r="D18" s="8">
        <v>47.18</v>
      </c>
      <c r="E18" s="96">
        <f t="shared" si="0"/>
        <v>42.46</v>
      </c>
      <c r="F18" s="3" t="s">
        <v>0</v>
      </c>
      <c r="G18" s="3" t="s">
        <v>150</v>
      </c>
      <c r="H18" s="21" t="s">
        <v>10</v>
      </c>
      <c r="I18" s="4" t="s">
        <v>138</v>
      </c>
      <c r="J18" s="270">
        <f>VLOOKUP(C18,[2]Лист1!$A$4:$C$10020,3,0)</f>
        <v>247</v>
      </c>
      <c r="K18" s="97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</row>
    <row r="19" spans="1:22" s="45" customFormat="1" ht="184.5" customHeight="1" thickTop="1" thickBot="1" x14ac:dyDescent="0.3">
      <c r="A19" s="11"/>
      <c r="B19" s="94" t="s">
        <v>382</v>
      </c>
      <c r="C19" s="98">
        <v>5400109</v>
      </c>
      <c r="D19" s="8">
        <v>58.95</v>
      </c>
      <c r="E19" s="96">
        <f t="shared" si="0"/>
        <v>53.06</v>
      </c>
      <c r="F19" s="3" t="s">
        <v>0</v>
      </c>
      <c r="G19" s="3" t="s">
        <v>150</v>
      </c>
      <c r="H19" s="21" t="s">
        <v>10</v>
      </c>
      <c r="I19" s="4" t="s">
        <v>138</v>
      </c>
      <c r="J19" s="270">
        <f>VLOOKUP(C19,[2]Лист1!$A$4:$C$10020,3,0)</f>
        <v>428</v>
      </c>
      <c r="K19" s="97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</row>
    <row r="20" spans="1:22" s="45" customFormat="1" ht="182.25" customHeight="1" thickTop="1" thickBot="1" x14ac:dyDescent="0.3">
      <c r="A20" s="11"/>
      <c r="B20" s="99" t="s">
        <v>383</v>
      </c>
      <c r="C20" s="98">
        <v>5400106</v>
      </c>
      <c r="D20" s="8">
        <f>[1]TDSheet!$U$9</f>
        <v>49.88</v>
      </c>
      <c r="E20" s="96">
        <f t="shared" si="0"/>
        <v>44.89</v>
      </c>
      <c r="F20" s="3" t="s">
        <v>0</v>
      </c>
      <c r="G20" s="3" t="s">
        <v>150</v>
      </c>
      <c r="H20" s="21" t="s">
        <v>10</v>
      </c>
      <c r="I20" s="4" t="s">
        <v>138</v>
      </c>
      <c r="J20" s="270">
        <f>VLOOKUP(C20,[2]Лист1!$A$4:$C$10020,3,0)</f>
        <v>483</v>
      </c>
      <c r="K20" s="97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</row>
    <row r="21" spans="1:22" s="45" customFormat="1" ht="189" customHeight="1" thickTop="1" thickBot="1" x14ac:dyDescent="0.3">
      <c r="A21" s="11"/>
      <c r="B21" s="99" t="s">
        <v>384</v>
      </c>
      <c r="C21" s="98">
        <v>5400107</v>
      </c>
      <c r="D21" s="8">
        <f>[1]TDSheet!$U$10</f>
        <v>77.31</v>
      </c>
      <c r="E21" s="96">
        <f t="shared" si="0"/>
        <v>69.58</v>
      </c>
      <c r="F21" s="3" t="s">
        <v>0</v>
      </c>
      <c r="G21" s="3" t="s">
        <v>150</v>
      </c>
      <c r="H21" s="21" t="s">
        <v>10</v>
      </c>
      <c r="I21" s="4" t="s">
        <v>138</v>
      </c>
      <c r="J21" s="270">
        <f>VLOOKUP(C21,[2]Лист1!$A$4:$C$10020,3,0)</f>
        <v>583</v>
      </c>
      <c r="K21" s="97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</row>
    <row r="22" spans="1:22" s="45" customFormat="1" ht="182.25" customHeight="1" thickTop="1" thickBot="1" x14ac:dyDescent="0.3">
      <c r="A22" s="11"/>
      <c r="B22" s="99" t="s">
        <v>385</v>
      </c>
      <c r="C22" s="98">
        <v>5400201</v>
      </c>
      <c r="D22" s="8">
        <v>51.77</v>
      </c>
      <c r="E22" s="96">
        <f t="shared" si="0"/>
        <v>46.59</v>
      </c>
      <c r="F22" s="3" t="s">
        <v>0</v>
      </c>
      <c r="G22" s="3" t="s">
        <v>150</v>
      </c>
      <c r="H22" s="21" t="s">
        <v>10</v>
      </c>
      <c r="I22" s="4" t="s">
        <v>138</v>
      </c>
      <c r="J22" s="270">
        <f>VLOOKUP(C22,[2]Лист1!$A$4:$C$10020,3,0)</f>
        <v>70</v>
      </c>
      <c r="K22" s="97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</row>
    <row r="23" spans="1:22" s="45" customFormat="1" ht="183.75" customHeight="1" thickTop="1" thickBot="1" x14ac:dyDescent="0.3">
      <c r="A23" s="11"/>
      <c r="B23" s="99" t="s">
        <v>386</v>
      </c>
      <c r="C23" s="98">
        <v>5400202</v>
      </c>
      <c r="D23" s="8">
        <v>51.77</v>
      </c>
      <c r="E23" s="96">
        <f t="shared" si="0"/>
        <v>46.59</v>
      </c>
      <c r="F23" s="3" t="s">
        <v>0</v>
      </c>
      <c r="G23" s="3" t="s">
        <v>150</v>
      </c>
      <c r="H23" s="21" t="s">
        <v>10</v>
      </c>
      <c r="I23" s="4" t="s">
        <v>138</v>
      </c>
      <c r="J23" s="270">
        <f>VLOOKUP(C23,[2]Лист1!$A$4:$C$10020,3,0)</f>
        <v>239</v>
      </c>
      <c r="K23" s="97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</row>
    <row r="24" spans="1:22" s="45" customFormat="1" ht="184.5" customHeight="1" thickTop="1" thickBot="1" x14ac:dyDescent="0.3">
      <c r="A24" s="11"/>
      <c r="B24" s="100" t="s">
        <v>387</v>
      </c>
      <c r="C24" s="98">
        <v>5400203</v>
      </c>
      <c r="D24" s="8">
        <f>[1]TDSheet!$U$11</f>
        <v>80.08</v>
      </c>
      <c r="E24" s="96">
        <f t="shared" si="0"/>
        <v>72.069999999999993</v>
      </c>
      <c r="F24" s="3" t="s">
        <v>0</v>
      </c>
      <c r="G24" s="3" t="s">
        <v>150</v>
      </c>
      <c r="H24" s="21" t="s">
        <v>10</v>
      </c>
      <c r="I24" s="4" t="s">
        <v>138</v>
      </c>
      <c r="J24" s="270">
        <f>VLOOKUP(C24,[2]Лист1!$A$4:$C$10020,3,0)</f>
        <v>154</v>
      </c>
      <c r="K24" s="97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</row>
    <row r="25" spans="1:22" s="45" customFormat="1" ht="182.25" customHeight="1" thickTop="1" thickBot="1" x14ac:dyDescent="0.3">
      <c r="A25" s="11"/>
      <c r="B25" s="99" t="s">
        <v>388</v>
      </c>
      <c r="C25" s="98">
        <v>5400205</v>
      </c>
      <c r="D25" s="8">
        <v>62</v>
      </c>
      <c r="E25" s="96">
        <f t="shared" si="0"/>
        <v>55.8</v>
      </c>
      <c r="F25" s="3" t="s">
        <v>0</v>
      </c>
      <c r="G25" s="3" t="s">
        <v>150</v>
      </c>
      <c r="H25" s="21" t="s">
        <v>10</v>
      </c>
      <c r="I25" s="4" t="s">
        <v>138</v>
      </c>
      <c r="J25" s="270">
        <f>VLOOKUP(C25,[2]Лист1!$A$4:$C$10020,3,0)</f>
        <v>517</v>
      </c>
      <c r="K25" s="97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</row>
    <row r="26" spans="1:22" s="45" customFormat="1" ht="189.75" customHeight="1" thickTop="1" thickBot="1" x14ac:dyDescent="0.3">
      <c r="A26" s="11"/>
      <c r="B26" s="100" t="s">
        <v>389</v>
      </c>
      <c r="C26" s="101">
        <v>5400206</v>
      </c>
      <c r="D26" s="8">
        <v>62.47</v>
      </c>
      <c r="E26" s="96">
        <f t="shared" si="0"/>
        <v>56.22</v>
      </c>
      <c r="F26" s="3" t="s">
        <v>0</v>
      </c>
      <c r="G26" s="3" t="s">
        <v>150</v>
      </c>
      <c r="H26" s="21" t="s">
        <v>10</v>
      </c>
      <c r="I26" s="4" t="s">
        <v>138</v>
      </c>
      <c r="J26" s="270">
        <f>VLOOKUP(C26,[2]Лист1!$A$4:$C$10020,3,0)</f>
        <v>171</v>
      </c>
      <c r="K26" s="97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</row>
    <row r="27" spans="1:22" s="45" customFormat="1" ht="174" customHeight="1" thickTop="1" thickBot="1" x14ac:dyDescent="0.3">
      <c r="A27" s="4"/>
      <c r="B27" s="99" t="s">
        <v>390</v>
      </c>
      <c r="C27" s="102">
        <v>5400207</v>
      </c>
      <c r="D27" s="8">
        <f>[1]TDSheet!$U$12</f>
        <v>84.31</v>
      </c>
      <c r="E27" s="96">
        <f t="shared" si="0"/>
        <v>75.88</v>
      </c>
      <c r="F27" s="3" t="s">
        <v>0</v>
      </c>
      <c r="G27" s="3" t="s">
        <v>150</v>
      </c>
      <c r="H27" s="21" t="s">
        <v>10</v>
      </c>
      <c r="I27" s="4" t="s">
        <v>138</v>
      </c>
      <c r="J27" s="270">
        <f>VLOOKUP(C27,[2]Лист1!$A$4:$C$10020,3,0)</f>
        <v>511</v>
      </c>
      <c r="K27" s="97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</row>
    <row r="28" spans="1:22" s="45" customFormat="1" ht="180" customHeight="1" thickTop="1" thickBot="1" x14ac:dyDescent="0.3">
      <c r="A28" s="102"/>
      <c r="B28" s="100" t="s">
        <v>391</v>
      </c>
      <c r="C28" s="102">
        <v>5400301</v>
      </c>
      <c r="D28" s="8">
        <v>49.65</v>
      </c>
      <c r="E28" s="96">
        <f t="shared" si="0"/>
        <v>44.69</v>
      </c>
      <c r="F28" s="3" t="s">
        <v>0</v>
      </c>
      <c r="G28" s="3" t="s">
        <v>150</v>
      </c>
      <c r="H28" s="21" t="s">
        <v>10</v>
      </c>
      <c r="I28" s="4" t="s">
        <v>138</v>
      </c>
      <c r="J28" s="270">
        <f>VLOOKUP(C28,[2]Лист1!$A$4:$C$10020,3,0)</f>
        <v>743</v>
      </c>
      <c r="K28" s="97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</row>
    <row r="29" spans="1:22" s="45" customFormat="1" ht="185.25" customHeight="1" thickTop="1" thickBot="1" x14ac:dyDescent="0.3">
      <c r="A29" s="102"/>
      <c r="B29" s="100" t="s">
        <v>392</v>
      </c>
      <c r="C29" s="103">
        <v>5400302</v>
      </c>
      <c r="D29" s="8">
        <v>50.06</v>
      </c>
      <c r="E29" s="96">
        <f t="shared" si="0"/>
        <v>45.05</v>
      </c>
      <c r="F29" s="104" t="s">
        <v>0</v>
      </c>
      <c r="G29" s="3" t="s">
        <v>150</v>
      </c>
      <c r="H29" s="105" t="s">
        <v>10</v>
      </c>
      <c r="I29" s="4" t="s">
        <v>138</v>
      </c>
      <c r="J29" s="270">
        <f>VLOOKUP(C29,[2]Лист1!$A$4:$C$10020,3,0)</f>
        <v>654</v>
      </c>
      <c r="K29" s="97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</row>
    <row r="30" spans="1:22" s="45" customFormat="1" ht="174.75" customHeight="1" thickTop="1" thickBot="1" x14ac:dyDescent="0.3">
      <c r="A30" s="102"/>
      <c r="B30" s="100" t="s">
        <v>393</v>
      </c>
      <c r="C30" s="4">
        <v>5400303</v>
      </c>
      <c r="D30" s="8">
        <v>66.930000000000007</v>
      </c>
      <c r="E30" s="96">
        <f t="shared" si="0"/>
        <v>60.24</v>
      </c>
      <c r="F30" s="104" t="s">
        <v>0</v>
      </c>
      <c r="G30" s="3" t="s">
        <v>150</v>
      </c>
      <c r="H30" s="4" t="s">
        <v>10</v>
      </c>
      <c r="I30" s="4" t="s">
        <v>138</v>
      </c>
      <c r="J30" s="270">
        <f>VLOOKUP(C30,[2]Лист1!$A$4:$C$10020,3,0)</f>
        <v>2816</v>
      </c>
      <c r="K30" s="97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</row>
    <row r="31" spans="1:22" s="45" customFormat="1" ht="174" customHeight="1" thickTop="1" thickBot="1" x14ac:dyDescent="0.3">
      <c r="A31" s="102"/>
      <c r="B31" s="100" t="s">
        <v>394</v>
      </c>
      <c r="C31" s="102">
        <v>5400305</v>
      </c>
      <c r="D31" s="8">
        <v>59.68</v>
      </c>
      <c r="E31" s="96">
        <f t="shared" si="0"/>
        <v>53.71</v>
      </c>
      <c r="F31" s="104" t="s">
        <v>0</v>
      </c>
      <c r="G31" s="3" t="s">
        <v>150</v>
      </c>
      <c r="H31" s="106" t="s">
        <v>10</v>
      </c>
      <c r="I31" s="4" t="s">
        <v>138</v>
      </c>
      <c r="J31" s="270">
        <f>VLOOKUP(C31,[2]Лист1!$A$4:$C$10020,3,0)</f>
        <v>510</v>
      </c>
      <c r="K31" s="97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</row>
    <row r="32" spans="1:22" s="45" customFormat="1" ht="173.25" customHeight="1" thickTop="1" thickBot="1" x14ac:dyDescent="0.3">
      <c r="A32" s="102"/>
      <c r="B32" s="100" t="s">
        <v>395</v>
      </c>
      <c r="C32" s="102">
        <v>5400306</v>
      </c>
      <c r="D32" s="8">
        <v>59.68</v>
      </c>
      <c r="E32" s="96">
        <f t="shared" si="0"/>
        <v>53.71</v>
      </c>
      <c r="F32" s="104" t="s">
        <v>0</v>
      </c>
      <c r="G32" s="3" t="s">
        <v>150</v>
      </c>
      <c r="H32" s="21" t="s">
        <v>10</v>
      </c>
      <c r="I32" s="4" t="s">
        <v>138</v>
      </c>
      <c r="J32" s="270">
        <f>VLOOKUP(C32,[2]Лист1!$A$4:$C$10020,3,0)</f>
        <v>503</v>
      </c>
      <c r="K32" s="97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</row>
    <row r="33" spans="1:22" s="45" customFormat="1" ht="173.25" customHeight="1" thickTop="1" thickBot="1" x14ac:dyDescent="0.3">
      <c r="A33" s="102"/>
      <c r="B33" s="100" t="s">
        <v>396</v>
      </c>
      <c r="C33" s="102">
        <v>5400307</v>
      </c>
      <c r="D33" s="8">
        <v>81.27</v>
      </c>
      <c r="E33" s="96">
        <f t="shared" si="0"/>
        <v>73.14</v>
      </c>
      <c r="F33" s="104" t="s">
        <v>0</v>
      </c>
      <c r="G33" s="3" t="s">
        <v>150</v>
      </c>
      <c r="H33" s="21" t="s">
        <v>10</v>
      </c>
      <c r="I33" s="4" t="s">
        <v>138</v>
      </c>
      <c r="J33" s="270">
        <f>VLOOKUP(C33,[2]Лист1!$A$4:$C$10020,3,0)</f>
        <v>1276</v>
      </c>
      <c r="K33" s="97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</row>
    <row r="34" spans="1:22" s="45" customFormat="1" ht="171.75" customHeight="1" thickTop="1" thickBot="1" x14ac:dyDescent="0.3">
      <c r="A34" s="102"/>
      <c r="B34" s="100" t="s">
        <v>397</v>
      </c>
      <c r="C34" s="102">
        <v>5400401</v>
      </c>
      <c r="D34" s="8">
        <f>[1]TDSheet!U13</f>
        <v>73.73</v>
      </c>
      <c r="E34" s="96">
        <f t="shared" si="0"/>
        <v>66.36</v>
      </c>
      <c r="F34" s="104" t="s">
        <v>0</v>
      </c>
      <c r="G34" s="3" t="s">
        <v>150</v>
      </c>
      <c r="H34" s="21" t="s">
        <v>10</v>
      </c>
      <c r="I34" s="4" t="s">
        <v>138</v>
      </c>
      <c r="J34" s="270">
        <f>VLOOKUP(C34,[2]Лист1!$A$4:$C$10020,3,0)</f>
        <v>161</v>
      </c>
      <c r="K34" s="97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</row>
    <row r="35" spans="1:22" s="45" customFormat="1" ht="162.75" customHeight="1" thickTop="1" thickBot="1" x14ac:dyDescent="0.3">
      <c r="A35" s="102"/>
      <c r="B35" s="100" t="s">
        <v>398</v>
      </c>
      <c r="C35" s="102">
        <v>5400403</v>
      </c>
      <c r="D35" s="8">
        <v>110.57</v>
      </c>
      <c r="E35" s="96">
        <f t="shared" si="0"/>
        <v>99.51</v>
      </c>
      <c r="F35" s="104" t="s">
        <v>0</v>
      </c>
      <c r="G35" s="3" t="s">
        <v>150</v>
      </c>
      <c r="H35" s="21" t="s">
        <v>10</v>
      </c>
      <c r="I35" s="4" t="s">
        <v>138</v>
      </c>
      <c r="J35" s="270">
        <f>VLOOKUP(C35,[2]Лист1!$A$4:$C$10020,3,0)</f>
        <v>138</v>
      </c>
      <c r="K35" s="97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</row>
    <row r="36" spans="1:22" s="45" customFormat="1" ht="168" customHeight="1" thickTop="1" thickBot="1" x14ac:dyDescent="0.3">
      <c r="A36" s="102"/>
      <c r="B36" s="100" t="s">
        <v>399</v>
      </c>
      <c r="C36" s="102">
        <v>5400405</v>
      </c>
      <c r="D36" s="8">
        <f>[1]TDSheet!U15</f>
        <v>88.08</v>
      </c>
      <c r="E36" s="96">
        <f t="shared" si="0"/>
        <v>79.27</v>
      </c>
      <c r="F36" s="104" t="s">
        <v>0</v>
      </c>
      <c r="G36" s="3" t="s">
        <v>150</v>
      </c>
      <c r="H36" s="21" t="s">
        <v>10</v>
      </c>
      <c r="I36" s="4" t="s">
        <v>138</v>
      </c>
      <c r="J36" s="270">
        <f>VLOOKUP(C36,[2]Лист1!$A$4:$C$10020,3,0)</f>
        <v>1266</v>
      </c>
      <c r="K36" s="97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</row>
    <row r="37" spans="1:22" s="45" customFormat="1" ht="166.5" customHeight="1" thickTop="1" thickBot="1" x14ac:dyDescent="0.3">
      <c r="A37" s="102"/>
      <c r="B37" s="100" t="s">
        <v>400</v>
      </c>
      <c r="C37" s="102">
        <v>5400406</v>
      </c>
      <c r="D37" s="8">
        <f>[1]TDSheet!U16</f>
        <v>88.6</v>
      </c>
      <c r="E37" s="96">
        <f t="shared" si="0"/>
        <v>79.739999999999995</v>
      </c>
      <c r="F37" s="104" t="s">
        <v>0</v>
      </c>
      <c r="G37" s="3" t="s">
        <v>150</v>
      </c>
      <c r="H37" s="21" t="s">
        <v>10</v>
      </c>
      <c r="I37" s="4" t="s">
        <v>138</v>
      </c>
      <c r="J37" s="270">
        <f>VLOOKUP(C37,[2]Лист1!$A$4:$C$10020,3,0)</f>
        <v>532</v>
      </c>
      <c r="K37" s="97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</row>
    <row r="38" spans="1:22" s="45" customFormat="1" ht="166.5" customHeight="1" thickTop="1" thickBot="1" x14ac:dyDescent="0.3">
      <c r="A38" s="102"/>
      <c r="B38" s="100" t="s">
        <v>401</v>
      </c>
      <c r="C38" s="102">
        <v>5400407</v>
      </c>
      <c r="D38" s="8">
        <v>126.53</v>
      </c>
      <c r="E38" s="96">
        <f t="shared" ref="E38" si="1">ROUND(D38*(1-E$12),2)</f>
        <v>113.88</v>
      </c>
      <c r="F38" s="104" t="s">
        <v>0</v>
      </c>
      <c r="G38" s="3" t="s">
        <v>150</v>
      </c>
      <c r="H38" s="21" t="s">
        <v>10</v>
      </c>
      <c r="I38" s="4" t="s">
        <v>138</v>
      </c>
      <c r="J38" s="270">
        <f>VLOOKUP(C38,[2]Лист1!$A$4:$C$10020,3,0)</f>
        <v>26</v>
      </c>
      <c r="K38" s="97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</row>
    <row r="39" spans="1:22" s="45" customFormat="1" ht="184.5" customHeight="1" thickTop="1" thickBot="1" x14ac:dyDescent="0.3">
      <c r="A39" s="102"/>
      <c r="B39" s="100" t="s">
        <v>402</v>
      </c>
      <c r="C39" s="102">
        <v>5400802</v>
      </c>
      <c r="D39" s="8">
        <v>57.6</v>
      </c>
      <c r="E39" s="96">
        <f t="shared" si="0"/>
        <v>51.84</v>
      </c>
      <c r="F39" s="104" t="s">
        <v>0</v>
      </c>
      <c r="G39" s="3" t="s">
        <v>150</v>
      </c>
      <c r="H39" s="21" t="s">
        <v>10</v>
      </c>
      <c r="I39" s="4" t="s">
        <v>138</v>
      </c>
      <c r="J39" s="270">
        <f>VLOOKUP(C39,[2]Лист1!$A$4:$C$10020,3,0)</f>
        <v>318</v>
      </c>
      <c r="K39" s="97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</row>
    <row r="40" spans="1:22" s="45" customFormat="1" ht="177.75" customHeight="1" thickTop="1" thickBot="1" x14ac:dyDescent="0.3">
      <c r="A40" s="102"/>
      <c r="B40" s="100" t="s">
        <v>403</v>
      </c>
      <c r="C40" s="102">
        <v>5400803</v>
      </c>
      <c r="D40" s="8">
        <f>[1]TDSheet!$U$17</f>
        <v>90.12</v>
      </c>
      <c r="E40" s="96">
        <f t="shared" si="0"/>
        <v>81.11</v>
      </c>
      <c r="F40" s="104" t="s">
        <v>0</v>
      </c>
      <c r="G40" s="3" t="s">
        <v>150</v>
      </c>
      <c r="H40" s="21" t="s">
        <v>10</v>
      </c>
      <c r="I40" s="4" t="s">
        <v>138</v>
      </c>
      <c r="J40" s="270">
        <f>VLOOKUP(C40,[2]Лист1!$A$4:$C$10020,3,0)</f>
        <v>361</v>
      </c>
      <c r="K40" s="97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</row>
    <row r="41" spans="1:22" s="45" customFormat="1" ht="177.75" customHeight="1" thickTop="1" thickBot="1" x14ac:dyDescent="0.3">
      <c r="A41" s="102"/>
      <c r="B41" s="100" t="s">
        <v>404</v>
      </c>
      <c r="C41" s="102">
        <v>5400601</v>
      </c>
      <c r="D41" s="8">
        <v>57.67</v>
      </c>
      <c r="E41" s="96">
        <f t="shared" si="0"/>
        <v>51.9</v>
      </c>
      <c r="F41" s="104" t="s">
        <v>0</v>
      </c>
      <c r="G41" s="3" t="s">
        <v>150</v>
      </c>
      <c r="H41" s="21" t="s">
        <v>10</v>
      </c>
      <c r="I41" s="4" t="s">
        <v>138</v>
      </c>
      <c r="J41" s="270">
        <f>VLOOKUP(C41,[2]Лист1!$A$4:$C$10020,3,0)</f>
        <v>174</v>
      </c>
      <c r="K41" s="97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</row>
    <row r="42" spans="1:22" s="45" customFormat="1" ht="174" customHeight="1" thickTop="1" thickBot="1" x14ac:dyDescent="0.3">
      <c r="A42" s="102"/>
      <c r="B42" s="100" t="s">
        <v>405</v>
      </c>
      <c r="C42" s="102">
        <v>5400602</v>
      </c>
      <c r="D42" s="8">
        <f>[1]TDSheet!U18</f>
        <v>48.6</v>
      </c>
      <c r="E42" s="96">
        <f t="shared" si="0"/>
        <v>43.74</v>
      </c>
      <c r="F42" s="104" t="s">
        <v>0</v>
      </c>
      <c r="G42" s="3" t="s">
        <v>150</v>
      </c>
      <c r="H42" s="21" t="s">
        <v>10</v>
      </c>
      <c r="I42" s="4" t="s">
        <v>138</v>
      </c>
      <c r="J42" s="270">
        <f>VLOOKUP(C42,[2]Лист1!$A$4:$C$10020,3,0)</f>
        <v>395</v>
      </c>
      <c r="K42" s="97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</row>
    <row r="43" spans="1:22" s="45" customFormat="1" ht="180.75" customHeight="1" thickTop="1" thickBot="1" x14ac:dyDescent="0.3">
      <c r="A43" s="102"/>
      <c r="B43" s="100" t="s">
        <v>406</v>
      </c>
      <c r="C43" s="11">
        <v>5400603</v>
      </c>
      <c r="D43" s="8">
        <f>[1]TDSheet!U19</f>
        <v>62.6</v>
      </c>
      <c r="E43" s="96">
        <f t="shared" si="0"/>
        <v>56.34</v>
      </c>
      <c r="F43" s="107" t="s">
        <v>0</v>
      </c>
      <c r="G43" s="258" t="s">
        <v>150</v>
      </c>
      <c r="H43" s="105" t="s">
        <v>10</v>
      </c>
      <c r="I43" s="4" t="s">
        <v>138</v>
      </c>
      <c r="J43" s="270">
        <f>VLOOKUP(C43,[2]Лист1!$A$4:$C$10020,3,0)</f>
        <v>260</v>
      </c>
      <c r="K43" s="97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</row>
    <row r="44" spans="1:22" s="45" customFormat="1" ht="83.25" customHeight="1" thickTop="1" thickBot="1" x14ac:dyDescent="0.3">
      <c r="A44" s="81" t="s">
        <v>111</v>
      </c>
      <c r="B44" s="82"/>
      <c r="C44" s="81"/>
      <c r="D44" s="109"/>
      <c r="E44" s="110"/>
      <c r="F44" s="90"/>
      <c r="G44" s="90"/>
      <c r="H44" s="92"/>
      <c r="I44" s="90"/>
      <c r="J44" s="271"/>
      <c r="K44" s="11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</row>
    <row r="45" spans="1:22" s="45" customFormat="1" ht="170.25" customHeight="1" thickTop="1" thickBot="1" x14ac:dyDescent="0.3">
      <c r="A45" s="11"/>
      <c r="B45" s="99" t="s">
        <v>407</v>
      </c>
      <c r="C45" s="112">
        <v>5401101</v>
      </c>
      <c r="D45" s="8">
        <f>[1]TDSheet!$U$20</f>
        <v>65.290000000000006</v>
      </c>
      <c r="E45" s="96">
        <f t="shared" ref="E45:E70" si="2">ROUND(D45*(1-E$12),2)</f>
        <v>58.76</v>
      </c>
      <c r="F45" s="77" t="s">
        <v>0</v>
      </c>
      <c r="G45" s="77" t="s">
        <v>150</v>
      </c>
      <c r="H45" s="106" t="s">
        <v>10</v>
      </c>
      <c r="I45" s="4" t="s">
        <v>138</v>
      </c>
      <c r="J45" s="270">
        <f>VLOOKUP(C45,[2]Лист1!$A$4:$C$10020,3,0)</f>
        <v>2443</v>
      </c>
      <c r="K45" s="97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</row>
    <row r="46" spans="1:22" s="45" customFormat="1" ht="171" customHeight="1" thickTop="1" thickBot="1" x14ac:dyDescent="0.3">
      <c r="A46" s="11"/>
      <c r="B46" s="1" t="s">
        <v>408</v>
      </c>
      <c r="C46" s="101">
        <v>5401109</v>
      </c>
      <c r="D46" s="8">
        <v>82.83</v>
      </c>
      <c r="E46" s="96">
        <f t="shared" si="2"/>
        <v>74.55</v>
      </c>
      <c r="F46" s="3" t="s">
        <v>0</v>
      </c>
      <c r="G46" s="3" t="s">
        <v>150</v>
      </c>
      <c r="H46" s="21" t="s">
        <v>10</v>
      </c>
      <c r="I46" s="4" t="s">
        <v>138</v>
      </c>
      <c r="J46" s="270">
        <f>VLOOKUP(C46,[2]Лист1!$A$4:$C$10020,3,0)</f>
        <v>266</v>
      </c>
      <c r="K46" s="97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</row>
    <row r="47" spans="1:22" s="45" customFormat="1" ht="161.25" customHeight="1" thickTop="1" thickBot="1" x14ac:dyDescent="0.3">
      <c r="A47" s="11"/>
      <c r="B47" s="1" t="s">
        <v>409</v>
      </c>
      <c r="C47" s="101">
        <v>5401110</v>
      </c>
      <c r="D47" s="8">
        <f>[1]TDSheet!$U$21</f>
        <v>81.349999999999994</v>
      </c>
      <c r="E47" s="96">
        <f t="shared" si="2"/>
        <v>73.22</v>
      </c>
      <c r="F47" s="3" t="s">
        <v>0</v>
      </c>
      <c r="G47" s="3" t="s">
        <v>150</v>
      </c>
      <c r="H47" s="21" t="s">
        <v>10</v>
      </c>
      <c r="I47" s="4" t="s">
        <v>138</v>
      </c>
      <c r="J47" s="270">
        <f>VLOOKUP(C47,[2]Лист1!$A$4:$C$10020,3,0)</f>
        <v>87</v>
      </c>
      <c r="K47" s="97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</row>
    <row r="48" spans="1:22" s="45" customFormat="1" ht="166.5" customHeight="1" thickTop="1" thickBot="1" x14ac:dyDescent="0.3">
      <c r="A48" s="11"/>
      <c r="B48" s="1" t="s">
        <v>410</v>
      </c>
      <c r="C48" s="101">
        <v>5401105</v>
      </c>
      <c r="D48" s="8">
        <v>80.12</v>
      </c>
      <c r="E48" s="96">
        <f t="shared" si="2"/>
        <v>72.11</v>
      </c>
      <c r="F48" s="3" t="s">
        <v>0</v>
      </c>
      <c r="G48" s="3" t="s">
        <v>150</v>
      </c>
      <c r="H48" s="21" t="s">
        <v>10</v>
      </c>
      <c r="I48" s="4" t="s">
        <v>138</v>
      </c>
      <c r="J48" s="270">
        <f>VLOOKUP(C48,[2]Лист1!$A$4:$C$10020,3,0)</f>
        <v>560</v>
      </c>
      <c r="K48" s="97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</row>
    <row r="49" spans="1:22" s="45" customFormat="1" ht="174" customHeight="1" thickTop="1" thickBot="1" x14ac:dyDescent="0.3">
      <c r="A49" s="11"/>
      <c r="B49" s="1" t="s">
        <v>411</v>
      </c>
      <c r="C49" s="101">
        <v>5401106</v>
      </c>
      <c r="D49" s="8">
        <f>[1]TDSheet!$U$22</f>
        <v>77.150000000000006</v>
      </c>
      <c r="E49" s="96">
        <f t="shared" si="2"/>
        <v>69.44</v>
      </c>
      <c r="F49" s="3" t="s">
        <v>0</v>
      </c>
      <c r="G49" s="3" t="s">
        <v>150</v>
      </c>
      <c r="H49" s="21" t="s">
        <v>10</v>
      </c>
      <c r="I49" s="4" t="s">
        <v>138</v>
      </c>
      <c r="J49" s="270">
        <f>VLOOKUP(C49,[2]Лист1!$A$4:$C$10020,3,0)</f>
        <v>1183</v>
      </c>
      <c r="K49" s="97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</row>
    <row r="50" spans="1:22" s="45" customFormat="1" ht="173.25" customHeight="1" thickTop="1" thickBot="1" x14ac:dyDescent="0.3">
      <c r="A50" s="4"/>
      <c r="B50" s="99" t="s">
        <v>412</v>
      </c>
      <c r="C50" s="101">
        <v>5401201</v>
      </c>
      <c r="D50" s="8">
        <f>[1]TDSheet!U23</f>
        <v>72.45</v>
      </c>
      <c r="E50" s="96">
        <f t="shared" si="2"/>
        <v>65.209999999999994</v>
      </c>
      <c r="F50" s="3" t="s">
        <v>0</v>
      </c>
      <c r="G50" s="3" t="s">
        <v>150</v>
      </c>
      <c r="H50" s="21" t="s">
        <v>10</v>
      </c>
      <c r="I50" s="4" t="s">
        <v>138</v>
      </c>
      <c r="J50" s="270">
        <f>VLOOKUP(C50,[2]Лист1!$A$4:$C$10020,3,0)</f>
        <v>2703</v>
      </c>
      <c r="K50" s="97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</row>
    <row r="51" spans="1:22" s="45" customFormat="1" ht="168" customHeight="1" thickTop="1" thickBot="1" x14ac:dyDescent="0.3">
      <c r="A51" s="4"/>
      <c r="B51" s="99" t="s">
        <v>413</v>
      </c>
      <c r="C51" s="101">
        <v>5401202</v>
      </c>
      <c r="D51" s="8">
        <f>[1]TDSheet!U24</f>
        <v>72.45</v>
      </c>
      <c r="E51" s="96">
        <f t="shared" si="2"/>
        <v>65.209999999999994</v>
      </c>
      <c r="F51" s="3" t="s">
        <v>0</v>
      </c>
      <c r="G51" s="3" t="s">
        <v>150</v>
      </c>
      <c r="H51" s="21" t="s">
        <v>10</v>
      </c>
      <c r="I51" s="4" t="s">
        <v>138</v>
      </c>
      <c r="J51" s="270">
        <f>VLOOKUP(C51,[2]Лист1!$A$4:$C$10020,3,0)</f>
        <v>69</v>
      </c>
      <c r="K51" s="97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</row>
    <row r="52" spans="1:22" s="45" customFormat="1" ht="172.5" customHeight="1" thickTop="1" thickBot="1" x14ac:dyDescent="0.3">
      <c r="A52" s="4"/>
      <c r="B52" s="113" t="s">
        <v>414</v>
      </c>
      <c r="C52" s="4">
        <v>5401205</v>
      </c>
      <c r="D52" s="8">
        <f>[1]TDSheet!U25</f>
        <v>79.849999999999994</v>
      </c>
      <c r="E52" s="96">
        <f t="shared" si="2"/>
        <v>71.87</v>
      </c>
      <c r="F52" s="3" t="s">
        <v>0</v>
      </c>
      <c r="G52" s="3" t="s">
        <v>150</v>
      </c>
      <c r="H52" s="21" t="s">
        <v>10</v>
      </c>
      <c r="I52" s="4" t="s">
        <v>138</v>
      </c>
      <c r="J52" s="270">
        <f>VLOOKUP(C52,[2]Лист1!$A$4:$C$10020,3,0)</f>
        <v>726</v>
      </c>
      <c r="K52" s="97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</row>
    <row r="53" spans="1:22" s="45" customFormat="1" ht="161.25" customHeight="1" thickTop="1" thickBot="1" x14ac:dyDescent="0.3">
      <c r="A53" s="4"/>
      <c r="B53" s="113" t="s">
        <v>415</v>
      </c>
      <c r="C53" s="4">
        <v>5401206</v>
      </c>
      <c r="D53" s="8">
        <f>[1]TDSheet!U26</f>
        <v>79.849999999999994</v>
      </c>
      <c r="E53" s="96">
        <f t="shared" si="2"/>
        <v>71.87</v>
      </c>
      <c r="F53" s="3" t="s">
        <v>0</v>
      </c>
      <c r="G53" s="3" t="s">
        <v>150</v>
      </c>
      <c r="H53" s="21" t="s">
        <v>10</v>
      </c>
      <c r="I53" s="4" t="s">
        <v>138</v>
      </c>
      <c r="J53" s="270">
        <f>VLOOKUP(C53,[2]Лист1!$A$4:$C$10020,3,0)</f>
        <v>59</v>
      </c>
      <c r="K53" s="97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</row>
    <row r="54" spans="1:22" s="45" customFormat="1" ht="156.75" customHeight="1" thickTop="1" thickBot="1" x14ac:dyDescent="0.3">
      <c r="A54" s="4"/>
      <c r="B54" s="113" t="s">
        <v>416</v>
      </c>
      <c r="C54" s="4">
        <v>5401301</v>
      </c>
      <c r="D54" s="8">
        <v>103.36</v>
      </c>
      <c r="E54" s="96">
        <f t="shared" si="2"/>
        <v>93.02</v>
      </c>
      <c r="F54" s="3" t="s">
        <v>0</v>
      </c>
      <c r="G54" s="3" t="s">
        <v>150</v>
      </c>
      <c r="H54" s="21" t="s">
        <v>10</v>
      </c>
      <c r="I54" s="4" t="s">
        <v>138</v>
      </c>
      <c r="J54" s="270">
        <f>VLOOKUP(C54,[2]Лист1!$A$4:$C$10020,3,0)</f>
        <v>571</v>
      </c>
      <c r="K54" s="97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</row>
    <row r="55" spans="1:22" s="45" customFormat="1" ht="152.25" customHeight="1" thickTop="1" thickBot="1" x14ac:dyDescent="0.3">
      <c r="A55" s="4"/>
      <c r="B55" s="113" t="s">
        <v>417</v>
      </c>
      <c r="C55" s="4">
        <v>5401302</v>
      </c>
      <c r="D55" s="8">
        <v>103.36</v>
      </c>
      <c r="E55" s="96">
        <f t="shared" si="2"/>
        <v>93.02</v>
      </c>
      <c r="F55" s="3" t="s">
        <v>0</v>
      </c>
      <c r="G55" s="3" t="s">
        <v>150</v>
      </c>
      <c r="H55" s="21" t="s">
        <v>10</v>
      </c>
      <c r="I55" s="4" t="s">
        <v>138</v>
      </c>
      <c r="J55" s="270">
        <f>VLOOKUP(C55,[2]Лист1!$A$4:$C$10020,3,0)</f>
        <v>133</v>
      </c>
      <c r="K55" s="97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</row>
    <row r="56" spans="1:22" s="45" customFormat="1" ht="165.75" customHeight="1" thickTop="1" thickBot="1" x14ac:dyDescent="0.3">
      <c r="A56" s="4"/>
      <c r="B56" s="113" t="s">
        <v>418</v>
      </c>
      <c r="C56" s="4">
        <v>5401601</v>
      </c>
      <c r="D56" s="8">
        <v>299.77999999999997</v>
      </c>
      <c r="E56" s="96">
        <f t="shared" si="2"/>
        <v>269.8</v>
      </c>
      <c r="F56" s="3" t="s">
        <v>0</v>
      </c>
      <c r="G56" s="3" t="s">
        <v>150</v>
      </c>
      <c r="H56" s="21" t="s">
        <v>10</v>
      </c>
      <c r="I56" s="4" t="s">
        <v>138</v>
      </c>
      <c r="J56" s="270">
        <f>VLOOKUP(C56,[2]Лист1!$A$4:$C$10020,3,0)</f>
        <v>118</v>
      </c>
      <c r="K56" s="97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</row>
    <row r="57" spans="1:22" s="45" customFormat="1" ht="174" customHeight="1" thickTop="1" thickBot="1" x14ac:dyDescent="0.3">
      <c r="A57" s="4"/>
      <c r="B57" s="113" t="s">
        <v>419</v>
      </c>
      <c r="C57" s="4">
        <v>5401409</v>
      </c>
      <c r="D57" s="8">
        <v>69.3</v>
      </c>
      <c r="E57" s="96">
        <f t="shared" si="2"/>
        <v>62.37</v>
      </c>
      <c r="F57" s="3" t="s">
        <v>0</v>
      </c>
      <c r="G57" s="3" t="s">
        <v>150</v>
      </c>
      <c r="H57" s="21" t="s">
        <v>10</v>
      </c>
      <c r="I57" s="4" t="s">
        <v>138</v>
      </c>
      <c r="J57" s="270">
        <f>VLOOKUP(C57,[2]Лист1!$A$4:$C$10020,3,0)</f>
        <v>1996</v>
      </c>
      <c r="K57" s="97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</row>
    <row r="58" spans="1:22" s="45" customFormat="1" ht="173.25" customHeight="1" thickTop="1" thickBot="1" x14ac:dyDescent="0.3">
      <c r="A58" s="4"/>
      <c r="B58" s="113" t="s">
        <v>420</v>
      </c>
      <c r="C58" s="4">
        <v>5401410</v>
      </c>
      <c r="D58" s="8">
        <v>69.3</v>
      </c>
      <c r="E58" s="96">
        <f t="shared" si="2"/>
        <v>62.37</v>
      </c>
      <c r="F58" s="3" t="s">
        <v>0</v>
      </c>
      <c r="G58" s="3" t="s">
        <v>150</v>
      </c>
      <c r="H58" s="21" t="s">
        <v>10</v>
      </c>
      <c r="I58" s="4" t="s">
        <v>138</v>
      </c>
      <c r="J58" s="270">
        <f>VLOOKUP(C58,[2]Лист1!$A$4:$C$10020,3,0)</f>
        <v>107</v>
      </c>
      <c r="K58" s="97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</row>
    <row r="59" spans="1:22" s="45" customFormat="1" ht="167.25" customHeight="1" thickTop="1" thickBot="1" x14ac:dyDescent="0.3">
      <c r="A59" s="4"/>
      <c r="B59" s="113" t="s">
        <v>421</v>
      </c>
      <c r="C59" s="4">
        <v>5401413</v>
      </c>
      <c r="D59" s="8">
        <v>82</v>
      </c>
      <c r="E59" s="96">
        <f t="shared" si="2"/>
        <v>73.8</v>
      </c>
      <c r="F59" s="3" t="s">
        <v>0</v>
      </c>
      <c r="G59" s="3" t="s">
        <v>150</v>
      </c>
      <c r="H59" s="21" t="s">
        <v>10</v>
      </c>
      <c r="I59" s="4" t="s">
        <v>138</v>
      </c>
      <c r="J59" s="270">
        <f>VLOOKUP(C59,[2]Лист1!$A$4:$C$10020,3,0)</f>
        <v>793</v>
      </c>
      <c r="K59" s="97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</row>
    <row r="60" spans="1:22" s="45" customFormat="1" ht="214.5" customHeight="1" thickTop="1" thickBot="1" x14ac:dyDescent="0.3">
      <c r="A60" s="4"/>
      <c r="B60" s="113" t="s">
        <v>422</v>
      </c>
      <c r="C60" s="4">
        <v>5401421</v>
      </c>
      <c r="D60" s="8">
        <v>96.6</v>
      </c>
      <c r="E60" s="96">
        <f t="shared" si="2"/>
        <v>86.94</v>
      </c>
      <c r="F60" s="3" t="s">
        <v>0</v>
      </c>
      <c r="G60" s="3" t="s">
        <v>150</v>
      </c>
      <c r="H60" s="21" t="s">
        <v>10</v>
      </c>
      <c r="I60" s="4" t="s">
        <v>138</v>
      </c>
      <c r="J60" s="270">
        <f>VLOOKUP(C60,[2]Лист1!$A$4:$C$10020,3,0)</f>
        <v>818</v>
      </c>
      <c r="K60" s="97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</row>
    <row r="61" spans="1:22" s="45" customFormat="1" ht="204.75" customHeight="1" thickTop="1" thickBot="1" x14ac:dyDescent="0.3">
      <c r="A61" s="4"/>
      <c r="B61" s="113" t="s">
        <v>423</v>
      </c>
      <c r="C61" s="4">
        <v>5401422</v>
      </c>
      <c r="D61" s="8">
        <v>80.069999999999993</v>
      </c>
      <c r="E61" s="96">
        <f t="shared" si="2"/>
        <v>72.06</v>
      </c>
      <c r="F61" s="3" t="s">
        <v>0</v>
      </c>
      <c r="G61" s="3" t="s">
        <v>150</v>
      </c>
      <c r="H61" s="21" t="s">
        <v>10</v>
      </c>
      <c r="I61" s="4" t="s">
        <v>138</v>
      </c>
      <c r="J61" s="270">
        <f>VLOOKUP(C61,[2]Лист1!$A$4:$C$10020,3,0)</f>
        <v>97</v>
      </c>
      <c r="K61" s="97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</row>
    <row r="62" spans="1:22" s="45" customFormat="1" ht="171.75" customHeight="1" thickTop="1" thickBot="1" x14ac:dyDescent="0.3">
      <c r="A62" s="4"/>
      <c r="B62" s="113" t="s">
        <v>424</v>
      </c>
      <c r="C62" s="4">
        <v>5401802</v>
      </c>
      <c r="D62" s="8">
        <v>118.76</v>
      </c>
      <c r="E62" s="96">
        <f t="shared" si="2"/>
        <v>106.88</v>
      </c>
      <c r="F62" s="3" t="s">
        <v>0</v>
      </c>
      <c r="G62" s="3" t="s">
        <v>150</v>
      </c>
      <c r="H62" s="21" t="s">
        <v>10</v>
      </c>
      <c r="I62" s="4" t="s">
        <v>138</v>
      </c>
      <c r="J62" s="270">
        <f>VLOOKUP(C62,[2]Лист1!$A$4:$C$10020,3,0)</f>
        <v>6</v>
      </c>
      <c r="K62" s="97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</row>
    <row r="63" spans="1:22" s="45" customFormat="1" ht="173.25" customHeight="1" thickTop="1" thickBot="1" x14ac:dyDescent="0.3">
      <c r="A63" s="4"/>
      <c r="B63" s="114" t="s">
        <v>425</v>
      </c>
      <c r="C63" s="4">
        <v>5401902</v>
      </c>
      <c r="D63" s="8">
        <v>84.38</v>
      </c>
      <c r="E63" s="96">
        <f t="shared" si="2"/>
        <v>75.94</v>
      </c>
      <c r="F63" s="3" t="s">
        <v>0</v>
      </c>
      <c r="G63" s="3" t="s">
        <v>150</v>
      </c>
      <c r="H63" s="21" t="s">
        <v>10</v>
      </c>
      <c r="I63" s="4" t="s">
        <v>138</v>
      </c>
      <c r="J63" s="270">
        <f>VLOOKUP(C63,[2]Лист1!$A$4:$C$10020,3,0)</f>
        <v>7</v>
      </c>
      <c r="K63" s="97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</row>
    <row r="64" spans="1:22" s="45" customFormat="1" ht="168.75" customHeight="1" thickTop="1" thickBot="1" x14ac:dyDescent="0.3">
      <c r="A64" s="4"/>
      <c r="B64" s="114" t="s">
        <v>426</v>
      </c>
      <c r="C64" s="4">
        <v>5401701</v>
      </c>
      <c r="D64" s="8">
        <v>74.11</v>
      </c>
      <c r="E64" s="96">
        <f t="shared" si="2"/>
        <v>66.7</v>
      </c>
      <c r="F64" s="3" t="s">
        <v>0</v>
      </c>
      <c r="G64" s="3" t="s">
        <v>150</v>
      </c>
      <c r="H64" s="21" t="s">
        <v>10</v>
      </c>
      <c r="I64" s="4" t="s">
        <v>138</v>
      </c>
      <c r="J64" s="270">
        <f>VLOOKUP(C64,[2]Лист1!$A$4:$C$10020,3,0)</f>
        <v>717</v>
      </c>
      <c r="K64" s="97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</row>
    <row r="65" spans="1:22" s="45" customFormat="1" ht="173.25" customHeight="1" thickTop="1" thickBot="1" x14ac:dyDescent="0.3">
      <c r="A65" s="4"/>
      <c r="B65" s="114" t="s">
        <v>427</v>
      </c>
      <c r="C65" s="4">
        <v>5401702</v>
      </c>
      <c r="D65" s="8">
        <v>74.11</v>
      </c>
      <c r="E65" s="96">
        <f t="shared" si="2"/>
        <v>66.7</v>
      </c>
      <c r="F65" s="3" t="s">
        <v>0</v>
      </c>
      <c r="G65" s="3" t="s">
        <v>150</v>
      </c>
      <c r="H65" s="21" t="s">
        <v>10</v>
      </c>
      <c r="I65" s="4" t="s">
        <v>138</v>
      </c>
      <c r="J65" s="270">
        <f>VLOOKUP(C65,[2]Лист1!$A$4:$C$10020,3,0)</f>
        <v>220</v>
      </c>
      <c r="K65" s="97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</row>
    <row r="66" spans="1:22" s="45" customFormat="1" ht="158.25" customHeight="1" thickTop="1" thickBot="1" x14ac:dyDescent="0.3">
      <c r="A66" s="4"/>
      <c r="B66" s="114" t="s">
        <v>428</v>
      </c>
      <c r="C66" s="4">
        <v>5402002</v>
      </c>
      <c r="D66" s="8">
        <v>29.79</v>
      </c>
      <c r="E66" s="96">
        <f t="shared" si="2"/>
        <v>26.81</v>
      </c>
      <c r="F66" s="3" t="s">
        <v>0</v>
      </c>
      <c r="G66" s="3" t="s">
        <v>151</v>
      </c>
      <c r="H66" s="21" t="s">
        <v>13</v>
      </c>
      <c r="I66" s="4" t="s">
        <v>140</v>
      </c>
      <c r="J66" s="270">
        <f>VLOOKUP(C66,[2]Лист1!$A$4:$C$10020,3,0)</f>
        <v>6</v>
      </c>
      <c r="K66" s="97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</row>
    <row r="67" spans="1:22" s="45" customFormat="1" ht="161.25" customHeight="1" thickTop="1" thickBot="1" x14ac:dyDescent="0.3">
      <c r="A67" s="4"/>
      <c r="B67" s="114" t="s">
        <v>429</v>
      </c>
      <c r="C67" s="4">
        <v>5402012</v>
      </c>
      <c r="D67" s="8">
        <v>29.79</v>
      </c>
      <c r="E67" s="96">
        <f t="shared" si="2"/>
        <v>26.81</v>
      </c>
      <c r="F67" s="3" t="s">
        <v>0</v>
      </c>
      <c r="G67" s="3" t="s">
        <v>151</v>
      </c>
      <c r="H67" s="21" t="s">
        <v>13</v>
      </c>
      <c r="I67" s="4" t="s">
        <v>140</v>
      </c>
      <c r="J67" s="270">
        <f>VLOOKUP(C67,[2]Лист1!$A$4:$C$10020,3,0)</f>
        <v>21</v>
      </c>
      <c r="K67" s="97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</row>
    <row r="68" spans="1:22" s="45" customFormat="1" ht="161.25" customHeight="1" thickTop="1" thickBot="1" x14ac:dyDescent="0.3">
      <c r="A68" s="4"/>
      <c r="B68" s="20" t="s">
        <v>430</v>
      </c>
      <c r="C68" s="3">
        <v>5402003</v>
      </c>
      <c r="D68" s="8">
        <v>40.270000000000003</v>
      </c>
      <c r="E68" s="96">
        <f t="shared" ref="E68" si="3">ROUND(D68*(1-E$12),2)</f>
        <v>36.24</v>
      </c>
      <c r="F68" s="3" t="s">
        <v>0</v>
      </c>
      <c r="G68" s="3" t="s">
        <v>152</v>
      </c>
      <c r="H68" s="21" t="s">
        <v>102</v>
      </c>
      <c r="I68" s="4" t="s">
        <v>141</v>
      </c>
      <c r="J68" s="270">
        <f>VLOOKUP(C68,[2]Лист1!$A$4:$C$10020,3,0)</f>
        <v>2</v>
      </c>
      <c r="K68" s="97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</row>
    <row r="69" spans="1:22" s="45" customFormat="1" ht="159" customHeight="1" thickTop="1" thickBot="1" x14ac:dyDescent="0.3">
      <c r="A69" s="4"/>
      <c r="B69" s="114" t="s">
        <v>431</v>
      </c>
      <c r="C69" s="4">
        <v>5402004</v>
      </c>
      <c r="D69" s="8">
        <v>53.78</v>
      </c>
      <c r="E69" s="96">
        <f t="shared" si="2"/>
        <v>48.4</v>
      </c>
      <c r="F69" s="3" t="s">
        <v>0</v>
      </c>
      <c r="G69" s="3" t="s">
        <v>153</v>
      </c>
      <c r="H69" s="21" t="s">
        <v>139</v>
      </c>
      <c r="I69" s="4" t="s">
        <v>142</v>
      </c>
      <c r="J69" s="270">
        <f>VLOOKUP(C69,[2]Лист1!$A$4:$C$10020,3,0)</f>
        <v>1053</v>
      </c>
      <c r="K69" s="97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</row>
    <row r="70" spans="1:22" s="45" customFormat="1" ht="159" customHeight="1" thickTop="1" thickBot="1" x14ac:dyDescent="0.3">
      <c r="A70" s="4"/>
      <c r="B70" s="114" t="s">
        <v>432</v>
      </c>
      <c r="C70" s="4">
        <v>5402014</v>
      </c>
      <c r="D70" s="8">
        <v>53.78</v>
      </c>
      <c r="E70" s="96">
        <f t="shared" si="2"/>
        <v>48.4</v>
      </c>
      <c r="F70" s="3" t="s">
        <v>0</v>
      </c>
      <c r="G70" s="3" t="s">
        <v>153</v>
      </c>
      <c r="H70" s="21" t="s">
        <v>139</v>
      </c>
      <c r="I70" s="4" t="s">
        <v>142</v>
      </c>
      <c r="J70" s="270">
        <f>VLOOKUP(C70,[2]Лист1!$A$4:$C$10020,3,0)</f>
        <v>51</v>
      </c>
      <c r="K70" s="97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</row>
    <row r="71" spans="1:22" s="45" customFormat="1" ht="85.5" customHeight="1" thickTop="1" thickBot="1" x14ac:dyDescent="0.3">
      <c r="A71" s="81" t="s">
        <v>110</v>
      </c>
      <c r="B71" s="82"/>
      <c r="C71" s="81"/>
      <c r="D71" s="109"/>
      <c r="E71" s="110"/>
      <c r="F71" s="90"/>
      <c r="G71" s="92"/>
      <c r="H71" s="90"/>
      <c r="I71" s="81"/>
      <c r="J71" s="271"/>
      <c r="K71" s="11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</row>
    <row r="72" spans="1:22" s="45" customFormat="1" ht="170.25" customHeight="1" thickTop="1" thickBot="1" x14ac:dyDescent="0.3">
      <c r="A72" s="11"/>
      <c r="B72" s="115" t="s">
        <v>433</v>
      </c>
      <c r="C72" s="10">
        <v>5403023</v>
      </c>
      <c r="D72" s="8">
        <v>58.91</v>
      </c>
      <c r="E72" s="96">
        <f t="shared" ref="E72:E77" si="4">D72-D72*10%</f>
        <v>53.018999999999998</v>
      </c>
      <c r="F72" s="3" t="s">
        <v>0</v>
      </c>
      <c r="G72" s="3" t="s">
        <v>150</v>
      </c>
      <c r="H72" s="21" t="s">
        <v>10</v>
      </c>
      <c r="I72" s="4" t="s">
        <v>138</v>
      </c>
      <c r="J72" s="270">
        <f>VLOOKUP(C72,[2]Лист1!$A$4:$C$10020,3,0)</f>
        <v>230</v>
      </c>
      <c r="K72" s="97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</row>
    <row r="73" spans="1:22" s="45" customFormat="1" ht="174.75" customHeight="1" thickTop="1" thickBot="1" x14ac:dyDescent="0.3">
      <c r="A73" s="11"/>
      <c r="B73" s="115" t="s">
        <v>434</v>
      </c>
      <c r="C73" s="10">
        <v>5403033</v>
      </c>
      <c r="D73" s="8">
        <v>62.69</v>
      </c>
      <c r="E73" s="96">
        <f t="shared" si="4"/>
        <v>56.420999999999999</v>
      </c>
      <c r="F73" s="3" t="s">
        <v>0</v>
      </c>
      <c r="G73" s="3" t="s">
        <v>150</v>
      </c>
      <c r="H73" s="21" t="s">
        <v>10</v>
      </c>
      <c r="I73" s="4" t="s">
        <v>138</v>
      </c>
      <c r="J73" s="270">
        <f>VLOOKUP(C73,[2]Лист1!$A$4:$C$10020,3,0)</f>
        <v>369</v>
      </c>
      <c r="K73" s="97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</row>
    <row r="74" spans="1:22" s="45" customFormat="1" ht="169.5" customHeight="1" thickTop="1" thickBot="1" x14ac:dyDescent="0.3">
      <c r="A74" s="11"/>
      <c r="B74" s="115" t="s">
        <v>435</v>
      </c>
      <c r="C74" s="10">
        <v>5403071</v>
      </c>
      <c r="D74" s="8">
        <v>70.53</v>
      </c>
      <c r="E74" s="96">
        <f t="shared" si="4"/>
        <v>63.477000000000004</v>
      </c>
      <c r="F74" s="3" t="s">
        <v>0</v>
      </c>
      <c r="G74" s="3" t="s">
        <v>150</v>
      </c>
      <c r="H74" s="21" t="s">
        <v>10</v>
      </c>
      <c r="I74" s="4" t="s">
        <v>138</v>
      </c>
      <c r="J74" s="270">
        <f>VLOOKUP(C74,[2]Лист1!$A$4:$C$10020,3,0)</f>
        <v>551</v>
      </c>
      <c r="K74" s="97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</row>
    <row r="75" spans="1:22" s="45" customFormat="1" ht="165" customHeight="1" thickTop="1" thickBot="1" x14ac:dyDescent="0.3">
      <c r="A75" s="11"/>
      <c r="B75" s="115" t="s">
        <v>436</v>
      </c>
      <c r="C75" s="10">
        <v>5403061</v>
      </c>
      <c r="D75" s="8">
        <v>55.11</v>
      </c>
      <c r="E75" s="96">
        <f t="shared" si="4"/>
        <v>49.598999999999997</v>
      </c>
      <c r="F75" s="3" t="s">
        <v>0</v>
      </c>
      <c r="G75" s="3" t="s">
        <v>150</v>
      </c>
      <c r="H75" s="21" t="s">
        <v>10</v>
      </c>
      <c r="I75" s="4" t="s">
        <v>138</v>
      </c>
      <c r="J75" s="270">
        <f>VLOOKUP(C75,[2]Лист1!$A$4:$C$10020,3,0)</f>
        <v>450</v>
      </c>
      <c r="K75" s="97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</row>
    <row r="76" spans="1:22" s="45" customFormat="1" ht="156.75" customHeight="1" thickTop="1" thickBot="1" x14ac:dyDescent="0.3">
      <c r="A76" s="11"/>
      <c r="B76" s="115" t="s">
        <v>437</v>
      </c>
      <c r="C76" s="10">
        <v>5403091</v>
      </c>
      <c r="D76" s="8">
        <v>25.63</v>
      </c>
      <c r="E76" s="96">
        <f t="shared" si="4"/>
        <v>23.067</v>
      </c>
      <c r="F76" s="3" t="s">
        <v>0</v>
      </c>
      <c r="G76" s="3" t="s">
        <v>151</v>
      </c>
      <c r="H76" s="21" t="s">
        <v>13</v>
      </c>
      <c r="I76" s="4" t="s">
        <v>140</v>
      </c>
      <c r="J76" s="270">
        <f>VLOOKUP(C76,[2]Лист1!$A$4:$C$10020,3,0)</f>
        <v>1349</v>
      </c>
      <c r="K76" s="97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</row>
    <row r="77" spans="1:22" s="45" customFormat="1" ht="157.5" customHeight="1" thickTop="1" thickBot="1" x14ac:dyDescent="0.3">
      <c r="A77" s="11"/>
      <c r="B77" s="115" t="s">
        <v>438</v>
      </c>
      <c r="C77" s="10">
        <v>5403092</v>
      </c>
      <c r="D77" s="8">
        <v>35.03</v>
      </c>
      <c r="E77" s="96">
        <f t="shared" si="4"/>
        <v>31.527000000000001</v>
      </c>
      <c r="F77" s="3" t="s">
        <v>0</v>
      </c>
      <c r="G77" s="3" t="s">
        <v>152</v>
      </c>
      <c r="H77" s="21" t="s">
        <v>102</v>
      </c>
      <c r="I77" s="4" t="s">
        <v>141</v>
      </c>
      <c r="J77" s="270">
        <f>VLOOKUP(C77,[2]Лист1!$A$4:$C$10020,3,0)</f>
        <v>1029</v>
      </c>
      <c r="K77" s="97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</row>
    <row r="78" spans="1:22" s="122" customFormat="1" ht="75" customHeight="1" thickTop="1" thickBot="1" x14ac:dyDescent="0.3">
      <c r="A78" s="116" t="s">
        <v>376</v>
      </c>
      <c r="B78" s="117"/>
      <c r="C78" s="118"/>
      <c r="D78" s="109"/>
      <c r="E78" s="109"/>
      <c r="F78" s="119"/>
      <c r="G78" s="120"/>
      <c r="H78" s="120"/>
      <c r="I78" s="121"/>
      <c r="J78" s="271"/>
      <c r="K78" s="111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</row>
    <row r="79" spans="1:22" s="122" customFormat="1" ht="112.5" customHeight="1" thickTop="1" thickBot="1" x14ac:dyDescent="0.3">
      <c r="A79" s="123"/>
      <c r="B79" s="5" t="s">
        <v>349</v>
      </c>
      <c r="C79" s="124" t="s">
        <v>371</v>
      </c>
      <c r="D79" s="8">
        <v>84.6</v>
      </c>
      <c r="E79" s="96">
        <f t="shared" ref="E79:E87" si="5">ROUND(D79*(1-E$12),2)</f>
        <v>76.14</v>
      </c>
      <c r="F79" s="3" t="s">
        <v>0</v>
      </c>
      <c r="G79" s="3" t="s">
        <v>154</v>
      </c>
      <c r="H79" s="21" t="s">
        <v>10</v>
      </c>
      <c r="I79" s="4" t="s">
        <v>116</v>
      </c>
      <c r="J79" s="270">
        <f>VLOOKUP(C79,[2]Лист1!$A$4:$C$10020,3,0)</f>
        <v>591</v>
      </c>
      <c r="K79" s="12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</row>
    <row r="80" spans="1:22" s="45" customFormat="1" ht="112.5" customHeight="1" thickTop="1" thickBot="1" x14ac:dyDescent="0.3">
      <c r="A80" s="126"/>
      <c r="B80" s="94" t="s">
        <v>269</v>
      </c>
      <c r="C80" s="10">
        <v>5402303</v>
      </c>
      <c r="D80" s="8">
        <v>84.6</v>
      </c>
      <c r="E80" s="96">
        <f t="shared" si="5"/>
        <v>76.14</v>
      </c>
      <c r="F80" s="3" t="s">
        <v>0</v>
      </c>
      <c r="G80" s="3" t="s">
        <v>154</v>
      </c>
      <c r="H80" s="21" t="s">
        <v>10</v>
      </c>
      <c r="I80" s="4" t="s">
        <v>116</v>
      </c>
      <c r="J80" s="270">
        <f>VLOOKUP(C80,[2]Лист1!$A$4:$C$10020,3,0)</f>
        <v>263</v>
      </c>
      <c r="K80" s="127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</row>
    <row r="81" spans="1:22" s="122" customFormat="1" ht="146.25" customHeight="1" thickTop="1" thickBot="1" x14ac:dyDescent="0.3">
      <c r="A81" s="123"/>
      <c r="B81" s="100" t="s">
        <v>350</v>
      </c>
      <c r="C81" s="124" t="s">
        <v>372</v>
      </c>
      <c r="D81" s="8">
        <v>100.47</v>
      </c>
      <c r="E81" s="96">
        <f t="shared" si="5"/>
        <v>90.42</v>
      </c>
      <c r="F81" s="3" t="s">
        <v>0</v>
      </c>
      <c r="G81" s="3" t="s">
        <v>154</v>
      </c>
      <c r="H81" s="21" t="s">
        <v>10</v>
      </c>
      <c r="I81" s="4" t="s">
        <v>116</v>
      </c>
      <c r="J81" s="270">
        <f>VLOOKUP(C81,[2]Лист1!$A$4:$C$10020,3,0)</f>
        <v>1446</v>
      </c>
      <c r="K81" s="12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</row>
    <row r="82" spans="1:22" s="45" customFormat="1" ht="135" customHeight="1" thickTop="1" thickBot="1" x14ac:dyDescent="0.3">
      <c r="A82" s="128"/>
      <c r="B82" s="94" t="s">
        <v>278</v>
      </c>
      <c r="C82" s="129">
        <v>5402304</v>
      </c>
      <c r="D82" s="8">
        <v>100.47</v>
      </c>
      <c r="E82" s="96">
        <f t="shared" si="5"/>
        <v>90.42</v>
      </c>
      <c r="F82" s="3" t="s">
        <v>0</v>
      </c>
      <c r="G82" s="3" t="s">
        <v>154</v>
      </c>
      <c r="H82" s="21"/>
      <c r="I82" s="4" t="s">
        <v>116</v>
      </c>
      <c r="J82" s="270">
        <f>VLOOKUP(C82,[2]Лист1!$A$4:$C$10020,3,0)</f>
        <v>21</v>
      </c>
      <c r="K82" s="97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</row>
    <row r="83" spans="1:22" s="45" customFormat="1" ht="180" customHeight="1" thickTop="1" thickBot="1" x14ac:dyDescent="0.3">
      <c r="A83" s="130"/>
      <c r="B83" s="23" t="s">
        <v>377</v>
      </c>
      <c r="C83" s="22">
        <v>5402404</v>
      </c>
      <c r="D83" s="8">
        <v>129.41999999999999</v>
      </c>
      <c r="E83" s="96">
        <f t="shared" ref="E83" si="6">ROUND(D83*(1-E$12),2)</f>
        <v>116.48</v>
      </c>
      <c r="F83" s="3" t="s">
        <v>0</v>
      </c>
      <c r="G83" s="3" t="s">
        <v>154</v>
      </c>
      <c r="H83" s="21"/>
      <c r="I83" s="4" t="s">
        <v>116</v>
      </c>
      <c r="J83" s="270">
        <f>VLOOKUP(C83,[2]Лист1!$A$4:$C$10020,3,0)</f>
        <v>81</v>
      </c>
      <c r="K83" s="97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</row>
    <row r="84" spans="1:22" s="45" customFormat="1" ht="169.5" customHeight="1" thickTop="1" thickBot="1" x14ac:dyDescent="0.3">
      <c r="A84" s="11"/>
      <c r="B84" s="94" t="s">
        <v>277</v>
      </c>
      <c r="C84" s="10" t="s">
        <v>360</v>
      </c>
      <c r="D84" s="8">
        <v>160.22</v>
      </c>
      <c r="E84" s="96">
        <f t="shared" si="5"/>
        <v>144.19999999999999</v>
      </c>
      <c r="F84" s="3" t="s">
        <v>0</v>
      </c>
      <c r="G84" s="3" t="s">
        <v>155</v>
      </c>
      <c r="H84" s="21"/>
      <c r="I84" s="4" t="s">
        <v>116</v>
      </c>
      <c r="J84" s="270">
        <f>VLOOKUP(C84,[2]Лист1!$A$4:$C$10020,3,0)</f>
        <v>352</v>
      </c>
      <c r="K84" s="97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</row>
    <row r="85" spans="1:22" s="45" customFormat="1" ht="202.5" customHeight="1" thickTop="1" thickBot="1" x14ac:dyDescent="0.3">
      <c r="A85" s="131"/>
      <c r="B85" s="100" t="s">
        <v>351</v>
      </c>
      <c r="C85" s="124">
        <v>5402504</v>
      </c>
      <c r="D85" s="8">
        <v>176.98</v>
      </c>
      <c r="E85" s="96">
        <f t="shared" si="5"/>
        <v>159.28</v>
      </c>
      <c r="F85" s="3" t="s">
        <v>0</v>
      </c>
      <c r="G85" s="3" t="s">
        <v>154</v>
      </c>
      <c r="H85" s="21" t="s">
        <v>10</v>
      </c>
      <c r="I85" s="4" t="s">
        <v>116</v>
      </c>
      <c r="J85" s="270">
        <f>VLOOKUP(C85,[2]Лист1!$A$4:$C$10020,3,0)</f>
        <v>184</v>
      </c>
      <c r="K85" s="125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</row>
    <row r="86" spans="1:22" s="45" customFormat="1" ht="165" customHeight="1" thickTop="1" thickBot="1" x14ac:dyDescent="0.3">
      <c r="A86" s="11"/>
      <c r="B86" s="94" t="s">
        <v>276</v>
      </c>
      <c r="C86" s="10" t="s">
        <v>373</v>
      </c>
      <c r="D86" s="8">
        <v>176.98</v>
      </c>
      <c r="E86" s="96">
        <f t="shared" si="5"/>
        <v>159.28</v>
      </c>
      <c r="F86" s="3" t="s">
        <v>0</v>
      </c>
      <c r="G86" s="3" t="s">
        <v>145</v>
      </c>
      <c r="H86" s="21"/>
      <c r="I86" s="4" t="s">
        <v>116</v>
      </c>
      <c r="J86" s="270">
        <f>VLOOKUP(C86,[2]Лист1!$A$4:$C$10020,3,0)</f>
        <v>286</v>
      </c>
      <c r="K86" s="97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</row>
    <row r="87" spans="1:22" s="45" customFormat="1" ht="164.25" customHeight="1" thickTop="1" thickBot="1" x14ac:dyDescent="0.3">
      <c r="A87" s="11"/>
      <c r="B87" s="94" t="s">
        <v>375</v>
      </c>
      <c r="C87" s="10" t="s">
        <v>374</v>
      </c>
      <c r="D87" s="8">
        <v>129.41999999999999</v>
      </c>
      <c r="E87" s="96">
        <f t="shared" si="5"/>
        <v>116.48</v>
      </c>
      <c r="F87" s="3" t="s">
        <v>0</v>
      </c>
      <c r="G87" s="3" t="s">
        <v>154</v>
      </c>
      <c r="H87" s="21"/>
      <c r="I87" s="4" t="s">
        <v>116</v>
      </c>
      <c r="J87" s="270">
        <f>VLOOKUP(C87,[2]Лист1!$A$4:$C$10020,3,0)</f>
        <v>598</v>
      </c>
      <c r="K87" s="97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</row>
    <row r="88" spans="1:22" s="45" customFormat="1" ht="69.75" customHeight="1" thickTop="1" thickBot="1" x14ac:dyDescent="0.3">
      <c r="A88" s="81" t="s">
        <v>262</v>
      </c>
      <c r="B88" s="82"/>
      <c r="C88" s="88"/>
      <c r="D88" s="109"/>
      <c r="E88" s="132"/>
      <c r="F88" s="132"/>
      <c r="G88" s="87"/>
      <c r="H88" s="87"/>
      <c r="I88" s="134"/>
      <c r="J88" s="271"/>
      <c r="K88" s="11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</row>
    <row r="89" spans="1:22" s="45" customFormat="1" ht="259.5" customHeight="1" thickTop="1" thickBot="1" x14ac:dyDescent="0.3">
      <c r="A89" s="108"/>
      <c r="B89" s="1" t="s">
        <v>263</v>
      </c>
      <c r="C89" s="2">
        <v>5400805</v>
      </c>
      <c r="D89" s="8">
        <v>33.5</v>
      </c>
      <c r="E89" s="135">
        <f>ROUND(D89*(1-E$12),2)</f>
        <v>30.15</v>
      </c>
      <c r="F89" s="3" t="s">
        <v>267</v>
      </c>
      <c r="G89" s="3" t="s">
        <v>265</v>
      </c>
      <c r="H89" s="4"/>
      <c r="I89" s="4" t="s">
        <v>266</v>
      </c>
      <c r="J89" s="270">
        <f>VLOOKUP(C89,[2]Лист1!$A$4:$C$10020,3,0)</f>
        <v>1695</v>
      </c>
      <c r="K89" s="97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</row>
    <row r="90" spans="1:22" s="45" customFormat="1" ht="242.25" customHeight="1" thickTop="1" thickBot="1" x14ac:dyDescent="0.3">
      <c r="A90" s="77"/>
      <c r="B90" s="1" t="s">
        <v>264</v>
      </c>
      <c r="C90" s="2">
        <v>5400804</v>
      </c>
      <c r="D90" s="8">
        <v>33.5</v>
      </c>
      <c r="E90" s="135">
        <f>ROUND(D90*(1-E$12),2)</f>
        <v>30.15</v>
      </c>
      <c r="F90" s="3" t="s">
        <v>267</v>
      </c>
      <c r="G90" s="3" t="s">
        <v>265</v>
      </c>
      <c r="H90" s="4"/>
      <c r="I90" s="4" t="s">
        <v>266</v>
      </c>
      <c r="J90" s="270">
        <f>VLOOKUP(C90,[2]Лист1!$A$4:$C$10020,3,0)</f>
        <v>10</v>
      </c>
      <c r="K90" s="97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</row>
    <row r="91" spans="1:22" s="55" customFormat="1" ht="85.5" customHeight="1" thickTop="1" thickBot="1" x14ac:dyDescent="0.3">
      <c r="A91" s="93" t="s">
        <v>352</v>
      </c>
      <c r="B91" s="139"/>
      <c r="C91" s="88"/>
      <c r="D91" s="109"/>
      <c r="E91" s="132"/>
      <c r="F91" s="132"/>
      <c r="G91" s="133"/>
      <c r="H91" s="140"/>
      <c r="I91" s="134"/>
      <c r="J91" s="271"/>
      <c r="K91" s="111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</row>
    <row r="92" spans="1:22" s="55" customFormat="1" ht="222.75" customHeight="1" thickTop="1" thickBot="1" x14ac:dyDescent="0.3">
      <c r="A92" s="141"/>
      <c r="B92" s="9" t="s">
        <v>353</v>
      </c>
      <c r="C92" s="2">
        <v>5202002</v>
      </c>
      <c r="D92" s="8">
        <v>118.4</v>
      </c>
      <c r="E92" s="96">
        <f>ROUND(D92*(1-E$12),2)</f>
        <v>106.56</v>
      </c>
      <c r="F92" s="3" t="s">
        <v>0</v>
      </c>
      <c r="G92" s="3" t="s">
        <v>154</v>
      </c>
      <c r="H92" s="4" t="s">
        <v>138</v>
      </c>
      <c r="I92" s="4" t="s">
        <v>246</v>
      </c>
      <c r="J92" s="270">
        <f>VLOOKUP(C92,[2]Лист1!$A$4:$C$10020,3,0)</f>
        <v>437</v>
      </c>
      <c r="K92" s="97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</row>
    <row r="93" spans="1:22" s="55" customFormat="1" ht="253.5" customHeight="1" thickTop="1" thickBot="1" x14ac:dyDescent="0.3">
      <c r="A93" s="141"/>
      <c r="B93" s="9" t="s">
        <v>354</v>
      </c>
      <c r="C93" s="2">
        <v>5202003</v>
      </c>
      <c r="D93" s="8">
        <v>118.4</v>
      </c>
      <c r="E93" s="96">
        <f>ROUND(D93*(1-E$12),2)</f>
        <v>106.56</v>
      </c>
      <c r="F93" s="3" t="s">
        <v>0</v>
      </c>
      <c r="G93" s="3" t="s">
        <v>154</v>
      </c>
      <c r="H93" s="4" t="s">
        <v>138</v>
      </c>
      <c r="I93" s="4" t="s">
        <v>246</v>
      </c>
      <c r="J93" s="270">
        <f>VLOOKUP(C93,[2]Лист1!$A$4:$C$10020,3,0)</f>
        <v>259</v>
      </c>
      <c r="K93" s="97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</row>
    <row r="94" spans="1:22" s="55" customFormat="1" ht="258" customHeight="1" thickTop="1" thickBot="1" x14ac:dyDescent="0.3">
      <c r="A94" s="141"/>
      <c r="B94" s="137" t="s">
        <v>355</v>
      </c>
      <c r="C94" s="2">
        <v>5202005</v>
      </c>
      <c r="D94" s="8">
        <v>146.66</v>
      </c>
      <c r="E94" s="96">
        <f>ROUND(D94*(1-E$12),2)</f>
        <v>131.99</v>
      </c>
      <c r="F94" s="3" t="s">
        <v>0</v>
      </c>
      <c r="G94" s="3" t="s">
        <v>154</v>
      </c>
      <c r="H94" s="4" t="s">
        <v>138</v>
      </c>
      <c r="I94" s="4" t="s">
        <v>246</v>
      </c>
      <c r="J94" s="270">
        <f>VLOOKUP(C94,[2]Лист1!$A$4:$C$10020,3,0)</f>
        <v>426</v>
      </c>
      <c r="K94" s="97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</row>
    <row r="95" spans="1:22" s="55" customFormat="1" ht="81" customHeight="1" thickTop="1" thickBot="1" x14ac:dyDescent="0.3">
      <c r="A95" s="142" t="s">
        <v>268</v>
      </c>
      <c r="B95" s="139"/>
      <c r="C95" s="88"/>
      <c r="D95" s="109"/>
      <c r="E95" s="132"/>
      <c r="F95" s="132"/>
      <c r="G95" s="133"/>
      <c r="H95" s="140"/>
      <c r="I95" s="134"/>
      <c r="J95" s="271"/>
      <c r="K95" s="111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</row>
    <row r="96" spans="1:22" s="55" customFormat="1" ht="70.5" customHeight="1" thickTop="1" thickBot="1" x14ac:dyDescent="0.3">
      <c r="A96" s="142" t="s">
        <v>250</v>
      </c>
      <c r="B96" s="139"/>
      <c r="C96" s="88"/>
      <c r="D96" s="109"/>
      <c r="E96" s="132"/>
      <c r="F96" s="132"/>
      <c r="G96" s="133"/>
      <c r="H96" s="140"/>
      <c r="I96" s="134"/>
      <c r="J96" s="271"/>
      <c r="K96" s="111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</row>
    <row r="97" spans="1:22" s="55" customFormat="1" ht="200.25" customHeight="1" thickTop="1" thickBot="1" x14ac:dyDescent="0.3">
      <c r="A97" s="44"/>
      <c r="B97" s="115" t="s">
        <v>439</v>
      </c>
      <c r="C97" s="15">
        <v>2200001</v>
      </c>
      <c r="D97" s="8">
        <v>188.12</v>
      </c>
      <c r="E97" s="96">
        <f>ROUND(D97*(1-E$12),2)</f>
        <v>169.31</v>
      </c>
      <c r="F97" s="3" t="s">
        <v>0</v>
      </c>
      <c r="G97" s="3" t="s">
        <v>140</v>
      </c>
      <c r="H97" s="4"/>
      <c r="I97" s="4" t="s">
        <v>246</v>
      </c>
      <c r="J97" s="270">
        <f>VLOOKUP(C97,[2]Лист1!$A$4:$C$10020,3,0)</f>
        <v>148</v>
      </c>
      <c r="K97" s="97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</row>
    <row r="98" spans="1:22" s="55" customFormat="1" ht="200.25" customHeight="1" thickTop="1" thickBot="1" x14ac:dyDescent="0.3">
      <c r="A98" s="44"/>
      <c r="B98" s="115" t="s">
        <v>440</v>
      </c>
      <c r="C98" s="15">
        <v>2200002</v>
      </c>
      <c r="D98" s="8">
        <v>140</v>
      </c>
      <c r="E98" s="96">
        <f>ROUND(D98*(1-E$12),2)</f>
        <v>126</v>
      </c>
      <c r="F98" s="3" t="s">
        <v>0</v>
      </c>
      <c r="G98" s="3" t="s">
        <v>140</v>
      </c>
      <c r="H98" s="4"/>
      <c r="I98" s="4" t="s">
        <v>246</v>
      </c>
      <c r="J98" s="270">
        <f>VLOOKUP(C98,[2]Лист1!$A$4:$C$10020,3,0)</f>
        <v>21</v>
      </c>
      <c r="K98" s="97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</row>
    <row r="99" spans="1:22" s="55" customFormat="1" ht="200.25" customHeight="1" thickTop="1" thickBot="1" x14ac:dyDescent="0.3">
      <c r="A99" s="44"/>
      <c r="B99" s="143" t="s">
        <v>441</v>
      </c>
      <c r="C99" s="15">
        <v>2200003</v>
      </c>
      <c r="D99" s="8">
        <v>174.35</v>
      </c>
      <c r="E99" s="14">
        <f>ROUND(D99*(1-E$12),2)</f>
        <v>156.91999999999999</v>
      </c>
      <c r="F99" s="258" t="s">
        <v>0</v>
      </c>
      <c r="G99" s="258" t="s">
        <v>140</v>
      </c>
      <c r="H99" s="11"/>
      <c r="I99" s="11" t="s">
        <v>246</v>
      </c>
      <c r="J99" s="270">
        <f>VLOOKUP(C99,[2]Лист1!$A$4:$C$10020,3,0)</f>
        <v>65</v>
      </c>
      <c r="K99" s="97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</row>
    <row r="100" spans="1:22" s="55" customFormat="1" ht="80.25" customHeight="1" thickTop="1" thickBot="1" x14ac:dyDescent="0.3">
      <c r="A100" s="144" t="s">
        <v>270</v>
      </c>
      <c r="B100" s="139"/>
      <c r="C100" s="88"/>
      <c r="D100" s="109"/>
      <c r="E100" s="132"/>
      <c r="F100" s="132"/>
      <c r="G100" s="133"/>
      <c r="H100" s="140"/>
      <c r="I100" s="134"/>
      <c r="J100" s="271"/>
      <c r="K100" s="111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</row>
    <row r="101" spans="1:22" s="55" customFormat="1" ht="297.75" customHeight="1" thickTop="1" thickBot="1" x14ac:dyDescent="0.3">
      <c r="A101" s="97"/>
      <c r="B101" s="100" t="s">
        <v>442</v>
      </c>
      <c r="C101" s="2">
        <v>2200401</v>
      </c>
      <c r="D101" s="8">
        <v>142.78</v>
      </c>
      <c r="E101" s="96">
        <f t="shared" ref="E101:E110" si="7">ROUND(D101*(1-E$12),2)</f>
        <v>128.5</v>
      </c>
      <c r="F101" s="3" t="s">
        <v>0</v>
      </c>
      <c r="G101" s="3" t="s">
        <v>140</v>
      </c>
      <c r="H101" s="4"/>
      <c r="I101" s="4" t="s">
        <v>246</v>
      </c>
      <c r="J101" s="270">
        <f>VLOOKUP(C101,[2]Лист1!$A$4:$C$10020,3,0)</f>
        <v>502</v>
      </c>
      <c r="K101" s="97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</row>
    <row r="102" spans="1:22" s="55" customFormat="1" ht="277.5" customHeight="1" thickTop="1" thickBot="1" x14ac:dyDescent="0.3">
      <c r="A102" s="97"/>
      <c r="B102" s="100" t="s">
        <v>443</v>
      </c>
      <c r="C102" s="2">
        <v>2200402</v>
      </c>
      <c r="D102" s="8">
        <v>191.85</v>
      </c>
      <c r="E102" s="96">
        <f t="shared" si="7"/>
        <v>172.67</v>
      </c>
      <c r="F102" s="3" t="s">
        <v>0</v>
      </c>
      <c r="G102" s="3" t="s">
        <v>140</v>
      </c>
      <c r="H102" s="4"/>
      <c r="I102" s="4" t="s">
        <v>246</v>
      </c>
      <c r="J102" s="270">
        <f>VLOOKUP(C102,[2]Лист1!$A$4:$C$10020,3,0)</f>
        <v>100</v>
      </c>
      <c r="K102" s="97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</row>
    <row r="103" spans="1:22" s="55" customFormat="1" ht="262.5" customHeight="1" thickTop="1" thickBot="1" x14ac:dyDescent="0.3">
      <c r="A103" s="97"/>
      <c r="B103" s="100" t="s">
        <v>444</v>
      </c>
      <c r="C103" s="2">
        <v>2200403</v>
      </c>
      <c r="D103" s="8">
        <v>231.37</v>
      </c>
      <c r="E103" s="96">
        <f t="shared" si="7"/>
        <v>208.23</v>
      </c>
      <c r="F103" s="3" t="s">
        <v>0</v>
      </c>
      <c r="G103" s="3" t="s">
        <v>166</v>
      </c>
      <c r="H103" s="4"/>
      <c r="I103" s="4" t="s">
        <v>246</v>
      </c>
      <c r="J103" s="270">
        <f>VLOOKUP(C103,[2]Лист1!$A$4:$C$10020,3,0)</f>
        <v>100</v>
      </c>
      <c r="K103" s="97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</row>
    <row r="104" spans="1:22" s="55" customFormat="1" ht="263.25" customHeight="1" thickTop="1" thickBot="1" x14ac:dyDescent="0.3">
      <c r="A104" s="97"/>
      <c r="B104" s="100" t="s">
        <v>445</v>
      </c>
      <c r="C104" s="2">
        <v>2200404</v>
      </c>
      <c r="D104" s="8">
        <v>299.92</v>
      </c>
      <c r="E104" s="96">
        <f t="shared" si="7"/>
        <v>269.93</v>
      </c>
      <c r="F104" s="3" t="s">
        <v>0</v>
      </c>
      <c r="G104" s="3" t="s">
        <v>166</v>
      </c>
      <c r="H104" s="4"/>
      <c r="I104" s="4" t="s">
        <v>246</v>
      </c>
      <c r="J104" s="270">
        <f>VLOOKUP(C104,[2]Лист1!$A$4:$C$10020,3,0)</f>
        <v>125</v>
      </c>
      <c r="K104" s="97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</row>
    <row r="105" spans="1:22" s="55" customFormat="1" ht="272.25" customHeight="1" thickTop="1" thickBot="1" x14ac:dyDescent="0.3">
      <c r="A105" s="97"/>
      <c r="B105" s="100" t="s">
        <v>446</v>
      </c>
      <c r="C105" s="2">
        <v>2200407</v>
      </c>
      <c r="D105" s="8">
        <v>247.78</v>
      </c>
      <c r="E105" s="96">
        <f t="shared" si="7"/>
        <v>223</v>
      </c>
      <c r="F105" s="3" t="s">
        <v>0</v>
      </c>
      <c r="G105" s="3" t="s">
        <v>166</v>
      </c>
      <c r="H105" s="4"/>
      <c r="I105" s="4" t="s">
        <v>246</v>
      </c>
      <c r="J105" s="270">
        <f>VLOOKUP(C105,[2]Лист1!$A$4:$C$10020,3,0)</f>
        <v>544</v>
      </c>
      <c r="K105" s="97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</row>
    <row r="106" spans="1:22" s="55" customFormat="1" ht="305.25" customHeight="1" thickTop="1" thickBot="1" x14ac:dyDescent="0.3">
      <c r="A106" s="97"/>
      <c r="B106" s="100" t="s">
        <v>447</v>
      </c>
      <c r="C106" s="2">
        <v>2200408</v>
      </c>
      <c r="D106" s="8">
        <v>371.57</v>
      </c>
      <c r="E106" s="96">
        <f t="shared" si="7"/>
        <v>334.41</v>
      </c>
      <c r="F106" s="3" t="s">
        <v>0</v>
      </c>
      <c r="G106" s="3" t="s">
        <v>166</v>
      </c>
      <c r="H106" s="4"/>
      <c r="I106" s="4" t="s">
        <v>246</v>
      </c>
      <c r="J106" s="270">
        <f>VLOOKUP(C106,[2]Лист1!$A$4:$C$10020,3,0)</f>
        <v>84</v>
      </c>
      <c r="K106" s="97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</row>
    <row r="107" spans="1:22" s="55" customFormat="1" ht="315" customHeight="1" thickTop="1" thickBot="1" x14ac:dyDescent="0.3">
      <c r="A107" s="97"/>
      <c r="B107" s="100" t="s">
        <v>448</v>
      </c>
      <c r="C107" s="2">
        <v>2200409</v>
      </c>
      <c r="D107" s="8">
        <v>195.97</v>
      </c>
      <c r="E107" s="96">
        <f t="shared" si="7"/>
        <v>176.37</v>
      </c>
      <c r="F107" s="3" t="s">
        <v>0</v>
      </c>
      <c r="G107" s="3" t="s">
        <v>140</v>
      </c>
      <c r="H107" s="4"/>
      <c r="I107" s="4" t="s">
        <v>246</v>
      </c>
      <c r="J107" s="270">
        <f>VLOOKUP(C107,[2]Лист1!$A$4:$C$10020,3,0)</f>
        <v>70</v>
      </c>
      <c r="K107" s="97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</row>
    <row r="108" spans="1:22" s="55" customFormat="1" ht="304.5" customHeight="1" thickTop="1" thickBot="1" x14ac:dyDescent="0.3">
      <c r="A108" s="97"/>
      <c r="B108" s="100" t="s">
        <v>449</v>
      </c>
      <c r="C108" s="2">
        <v>2200410</v>
      </c>
      <c r="D108" s="8">
        <v>234.19</v>
      </c>
      <c r="E108" s="96">
        <f t="shared" si="7"/>
        <v>210.77</v>
      </c>
      <c r="F108" s="3" t="s">
        <v>0</v>
      </c>
      <c r="G108" s="3" t="s">
        <v>140</v>
      </c>
      <c r="H108" s="4"/>
      <c r="I108" s="4" t="s">
        <v>246</v>
      </c>
      <c r="J108" s="270">
        <f>VLOOKUP(C108,[2]Лист1!$A$4:$C$10020,3,0)</f>
        <v>367</v>
      </c>
      <c r="K108" s="97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</row>
    <row r="109" spans="1:22" s="55" customFormat="1" ht="272.25" customHeight="1" thickTop="1" thickBot="1" x14ac:dyDescent="0.3">
      <c r="A109" s="97"/>
      <c r="B109" s="100" t="s">
        <v>450</v>
      </c>
      <c r="C109" s="2">
        <v>2200411</v>
      </c>
      <c r="D109" s="8">
        <v>291.18</v>
      </c>
      <c r="E109" s="96">
        <f t="shared" si="7"/>
        <v>262.06</v>
      </c>
      <c r="F109" s="3" t="s">
        <v>0</v>
      </c>
      <c r="G109" s="3" t="s">
        <v>166</v>
      </c>
      <c r="H109" s="4"/>
      <c r="I109" s="4" t="s">
        <v>246</v>
      </c>
      <c r="J109" s="270">
        <f>VLOOKUP(C109,[2]Лист1!$A$4:$C$10020,3,0)</f>
        <v>245</v>
      </c>
      <c r="K109" s="97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</row>
    <row r="110" spans="1:22" s="55" customFormat="1" ht="287.25" customHeight="1" thickTop="1" thickBot="1" x14ac:dyDescent="0.3">
      <c r="A110" s="97"/>
      <c r="B110" s="100" t="s">
        <v>451</v>
      </c>
      <c r="C110" s="2">
        <v>2200412</v>
      </c>
      <c r="D110" s="8">
        <v>349.42</v>
      </c>
      <c r="E110" s="96">
        <f t="shared" si="7"/>
        <v>314.48</v>
      </c>
      <c r="F110" s="3" t="s">
        <v>0</v>
      </c>
      <c r="G110" s="3" t="s">
        <v>166</v>
      </c>
      <c r="H110" s="4"/>
      <c r="I110" s="4" t="s">
        <v>246</v>
      </c>
      <c r="J110" s="270">
        <f>VLOOKUP(C110,[2]Лист1!$A$4:$C$10020,3,0)</f>
        <v>223</v>
      </c>
      <c r="K110" s="97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</row>
    <row r="111" spans="1:22" s="55" customFormat="1" ht="92.25" customHeight="1" thickTop="1" thickBot="1" x14ac:dyDescent="0.3">
      <c r="A111" s="142" t="s">
        <v>271</v>
      </c>
      <c r="B111" s="139"/>
      <c r="C111" s="88"/>
      <c r="D111" s="109"/>
      <c r="E111" s="132"/>
      <c r="F111" s="132"/>
      <c r="G111" s="133"/>
      <c r="H111" s="140"/>
      <c r="I111" s="134"/>
      <c r="J111" s="271"/>
      <c r="K111" s="111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</row>
    <row r="112" spans="1:22" s="55" customFormat="1" ht="297" customHeight="1" thickTop="1" thickBot="1" x14ac:dyDescent="0.3">
      <c r="A112" s="97"/>
      <c r="B112" s="100" t="s">
        <v>452</v>
      </c>
      <c r="C112" s="2">
        <v>2200504</v>
      </c>
      <c r="D112" s="8">
        <v>450.45</v>
      </c>
      <c r="E112" s="96">
        <f>ROUND(D112*(1-E$12),2)</f>
        <v>405.41</v>
      </c>
      <c r="F112" s="3" t="s">
        <v>0</v>
      </c>
      <c r="G112" s="3" t="s">
        <v>166</v>
      </c>
      <c r="H112" s="4"/>
      <c r="I112" s="4" t="s">
        <v>246</v>
      </c>
      <c r="J112" s="270">
        <f>VLOOKUP(C112,[2]Лист1!$A$4:$C$10020,3,0)</f>
        <v>57</v>
      </c>
      <c r="K112" s="97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</row>
    <row r="113" spans="1:22" s="55" customFormat="1" ht="295.5" customHeight="1" thickTop="1" thickBot="1" x14ac:dyDescent="0.3">
      <c r="A113" s="97"/>
      <c r="B113" s="100" t="s">
        <v>453</v>
      </c>
      <c r="C113" s="2">
        <v>2200507</v>
      </c>
      <c r="D113" s="8">
        <v>313.8</v>
      </c>
      <c r="E113" s="96">
        <f>ROUND(D113*(1-E$12),2)</f>
        <v>282.42</v>
      </c>
      <c r="F113" s="3" t="s">
        <v>0</v>
      </c>
      <c r="G113" s="3" t="s">
        <v>166</v>
      </c>
      <c r="H113" s="4"/>
      <c r="I113" s="4" t="s">
        <v>246</v>
      </c>
      <c r="J113" s="270">
        <f>VLOOKUP(C113,[2]Лист1!$A$4:$C$10020,3,0)</f>
        <v>260</v>
      </c>
      <c r="K113" s="97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</row>
    <row r="114" spans="1:22" s="55" customFormat="1" ht="305.25" customHeight="1" thickTop="1" thickBot="1" x14ac:dyDescent="0.3">
      <c r="A114" s="97"/>
      <c r="B114" s="100" t="s">
        <v>454</v>
      </c>
      <c r="C114" s="2">
        <v>2200510</v>
      </c>
      <c r="D114" s="8">
        <v>312.51</v>
      </c>
      <c r="E114" s="96">
        <f>ROUND(D114*(1-E$12),2)</f>
        <v>281.26</v>
      </c>
      <c r="F114" s="3" t="s">
        <v>0</v>
      </c>
      <c r="G114" s="3" t="s">
        <v>140</v>
      </c>
      <c r="H114" s="4"/>
      <c r="I114" s="4" t="s">
        <v>246</v>
      </c>
      <c r="J114" s="270">
        <f>VLOOKUP(C114,[2]Лист1!$A$4:$C$10020,3,0)</f>
        <v>100</v>
      </c>
      <c r="K114" s="97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</row>
    <row r="115" spans="1:22" s="55" customFormat="1" ht="290.25" customHeight="1" thickTop="1" thickBot="1" x14ac:dyDescent="0.3">
      <c r="A115" s="97"/>
      <c r="B115" s="100" t="s">
        <v>455</v>
      </c>
      <c r="C115" s="2">
        <v>2200511</v>
      </c>
      <c r="D115" s="8">
        <v>397.24</v>
      </c>
      <c r="E115" s="96">
        <f>ROUND(D115*(1-E$12),2)</f>
        <v>357.52</v>
      </c>
      <c r="F115" s="3" t="s">
        <v>0</v>
      </c>
      <c r="G115" s="3" t="s">
        <v>166</v>
      </c>
      <c r="H115" s="4"/>
      <c r="I115" s="4" t="s">
        <v>246</v>
      </c>
      <c r="J115" s="270">
        <f>VLOOKUP(C115,[2]Лист1!$A$4:$C$10020,3,0)</f>
        <v>40</v>
      </c>
      <c r="K115" s="97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</row>
    <row r="116" spans="1:22" s="55" customFormat="1" ht="81" customHeight="1" thickTop="1" thickBot="1" x14ac:dyDescent="0.3">
      <c r="A116" s="142" t="s">
        <v>256</v>
      </c>
      <c r="B116" s="139"/>
      <c r="C116" s="88"/>
      <c r="D116" s="109"/>
      <c r="E116" s="132"/>
      <c r="F116" s="132"/>
      <c r="G116" s="133"/>
      <c r="H116" s="140"/>
      <c r="I116" s="134"/>
      <c r="J116" s="271"/>
      <c r="K116" s="111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</row>
    <row r="117" spans="1:22" s="55" customFormat="1" ht="83.25" customHeight="1" thickTop="1" thickBot="1" x14ac:dyDescent="0.3">
      <c r="A117" s="142" t="s">
        <v>303</v>
      </c>
      <c r="B117" s="139"/>
      <c r="C117" s="88"/>
      <c r="D117" s="109"/>
      <c r="E117" s="132"/>
      <c r="F117" s="132"/>
      <c r="G117" s="133"/>
      <c r="H117" s="140"/>
      <c r="I117" s="134"/>
      <c r="J117" s="271"/>
      <c r="K117" s="111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</row>
    <row r="118" spans="1:22" s="55" customFormat="1" ht="207.75" customHeight="1" thickTop="1" thickBot="1" x14ac:dyDescent="0.3">
      <c r="A118" s="145"/>
      <c r="B118" s="100" t="s">
        <v>456</v>
      </c>
      <c r="C118" s="146">
        <v>2348103</v>
      </c>
      <c r="D118" s="8">
        <v>566.59</v>
      </c>
      <c r="E118" s="96">
        <f t="shared" ref="E118:E120" si="8">ROUND(D118*(1-E$12),2)</f>
        <v>509.93</v>
      </c>
      <c r="F118" s="3" t="s">
        <v>0</v>
      </c>
      <c r="G118" s="146" t="s">
        <v>144</v>
      </c>
      <c r="H118" s="147"/>
      <c r="I118" s="4" t="s">
        <v>258</v>
      </c>
      <c r="J118" s="270">
        <f>VLOOKUP(C118,[2]Лист1!$A$4:$C$10020,3,0)</f>
        <v>5</v>
      </c>
      <c r="K118" s="97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</row>
    <row r="119" spans="1:22" s="55" customFormat="1" ht="207.75" customHeight="1" thickTop="1" thickBot="1" x14ac:dyDescent="0.3">
      <c r="A119" s="148"/>
      <c r="B119" s="100" t="s">
        <v>457</v>
      </c>
      <c r="C119" s="146">
        <v>2348104</v>
      </c>
      <c r="D119" s="8">
        <v>820.24</v>
      </c>
      <c r="E119" s="96">
        <f t="shared" si="8"/>
        <v>738.22</v>
      </c>
      <c r="F119" s="3" t="s">
        <v>0</v>
      </c>
      <c r="G119" s="146" t="s">
        <v>138</v>
      </c>
      <c r="H119" s="147"/>
      <c r="I119" s="4" t="s">
        <v>258</v>
      </c>
      <c r="J119" s="270">
        <f>VLOOKUP(C119,[2]Лист1!$A$4:$C$10020,3,0)</f>
        <v>2</v>
      </c>
      <c r="K119" s="97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</row>
    <row r="120" spans="1:22" s="55" customFormat="1" ht="207.75" customHeight="1" thickTop="1" thickBot="1" x14ac:dyDescent="0.3">
      <c r="A120" s="148"/>
      <c r="B120" s="137" t="s">
        <v>458</v>
      </c>
      <c r="C120" s="149">
        <v>2348105</v>
      </c>
      <c r="D120" s="8">
        <v>1064</v>
      </c>
      <c r="E120" s="96">
        <f t="shared" si="8"/>
        <v>957.6</v>
      </c>
      <c r="F120" s="3" t="s">
        <v>0</v>
      </c>
      <c r="G120" s="146" t="s">
        <v>138</v>
      </c>
      <c r="H120" s="147"/>
      <c r="I120" s="4" t="s">
        <v>258</v>
      </c>
      <c r="J120" s="270">
        <f>VLOOKUP(C120,[2]Лист1!$A$4:$C$10020,3,0)</f>
        <v>16</v>
      </c>
      <c r="K120" s="97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</row>
    <row r="121" spans="1:22" s="55" customFormat="1" ht="83.25" customHeight="1" thickTop="1" thickBot="1" x14ac:dyDescent="0.3">
      <c r="A121" s="142" t="s">
        <v>257</v>
      </c>
      <c r="B121" s="150"/>
      <c r="C121" s="151"/>
      <c r="D121" s="109"/>
      <c r="E121" s="132"/>
      <c r="F121" s="132"/>
      <c r="G121" s="133"/>
      <c r="H121" s="140"/>
      <c r="I121" s="134"/>
      <c r="J121" s="271"/>
      <c r="K121" s="111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</row>
    <row r="122" spans="1:22" s="55" customFormat="1" ht="225" customHeight="1" thickTop="1" thickBot="1" x14ac:dyDescent="0.3">
      <c r="A122" s="145"/>
      <c r="B122" s="152" t="s">
        <v>459</v>
      </c>
      <c r="C122" s="146">
        <v>2348201</v>
      </c>
      <c r="D122" s="8">
        <v>387.83</v>
      </c>
      <c r="E122" s="96">
        <f t="shared" ref="E122:E127" si="9">ROUND(D122*(1-E$12),2)</f>
        <v>349.05</v>
      </c>
      <c r="F122" s="3" t="s">
        <v>0</v>
      </c>
      <c r="G122" s="146" t="s">
        <v>138</v>
      </c>
      <c r="H122" s="153"/>
      <c r="I122" s="4" t="s">
        <v>258</v>
      </c>
      <c r="J122" s="270">
        <f>VLOOKUP(C122,[2]Лист1!$A$4:$C$10020,3,0)</f>
        <v>17</v>
      </c>
      <c r="K122" s="125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</row>
    <row r="123" spans="1:22" s="55" customFormat="1" ht="225" customHeight="1" thickTop="1" thickBot="1" x14ac:dyDescent="0.3">
      <c r="A123" s="148"/>
      <c r="B123" s="152" t="s">
        <v>460</v>
      </c>
      <c r="C123" s="146">
        <v>2348202</v>
      </c>
      <c r="D123" s="8">
        <v>609.41999999999996</v>
      </c>
      <c r="E123" s="96">
        <f t="shared" si="9"/>
        <v>548.48</v>
      </c>
      <c r="F123" s="3" t="s">
        <v>0</v>
      </c>
      <c r="G123" s="146" t="s">
        <v>138</v>
      </c>
      <c r="H123" s="153"/>
      <c r="I123" s="4" t="s">
        <v>258</v>
      </c>
      <c r="J123" s="270">
        <f>VLOOKUP(C123,[2]Лист1!$A$4:$C$10020,3,0)</f>
        <v>34</v>
      </c>
      <c r="K123" s="125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</row>
    <row r="124" spans="1:22" s="55" customFormat="1" ht="225" customHeight="1" thickTop="1" thickBot="1" x14ac:dyDescent="0.3">
      <c r="A124" s="148"/>
      <c r="B124" s="152" t="s">
        <v>461</v>
      </c>
      <c r="C124" s="146">
        <v>2348203</v>
      </c>
      <c r="D124" s="8">
        <v>854.83</v>
      </c>
      <c r="E124" s="96">
        <f t="shared" si="9"/>
        <v>769.35</v>
      </c>
      <c r="F124" s="3" t="s">
        <v>0</v>
      </c>
      <c r="G124" s="146" t="s">
        <v>170</v>
      </c>
      <c r="H124" s="153"/>
      <c r="I124" s="4" t="s">
        <v>258</v>
      </c>
      <c r="J124" s="270">
        <f>VLOOKUP(C124,[2]Лист1!$A$4:$C$10020,3,0)</f>
        <v>25</v>
      </c>
      <c r="K124" s="125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</row>
    <row r="125" spans="1:22" s="55" customFormat="1" ht="225" customHeight="1" thickTop="1" thickBot="1" x14ac:dyDescent="0.3">
      <c r="A125" s="148"/>
      <c r="B125" s="152" t="s">
        <v>462</v>
      </c>
      <c r="C125" s="146">
        <v>2348204</v>
      </c>
      <c r="D125" s="8">
        <v>1030.23</v>
      </c>
      <c r="E125" s="96">
        <f t="shared" si="9"/>
        <v>927.21</v>
      </c>
      <c r="F125" s="3" t="s">
        <v>0</v>
      </c>
      <c r="G125" s="146" t="s">
        <v>164</v>
      </c>
      <c r="H125" s="153"/>
      <c r="I125" s="4" t="s">
        <v>258</v>
      </c>
      <c r="J125" s="270">
        <f>VLOOKUP(C125,[2]Лист1!$A$4:$C$10020,3,0)</f>
        <v>32</v>
      </c>
      <c r="K125" s="125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</row>
    <row r="126" spans="1:22" s="55" customFormat="1" ht="225" customHeight="1" thickTop="1" thickBot="1" x14ac:dyDescent="0.3">
      <c r="A126" s="154"/>
      <c r="B126" s="152" t="s">
        <v>463</v>
      </c>
      <c r="C126" s="146">
        <v>2348205</v>
      </c>
      <c r="D126" s="8">
        <v>1358.83</v>
      </c>
      <c r="E126" s="96">
        <f t="shared" si="9"/>
        <v>1222.95</v>
      </c>
      <c r="F126" s="3" t="s">
        <v>0</v>
      </c>
      <c r="G126" s="146" t="s">
        <v>164</v>
      </c>
      <c r="H126" s="153"/>
      <c r="I126" s="4" t="s">
        <v>258</v>
      </c>
      <c r="J126" s="270">
        <f>VLOOKUP(C126,[2]Лист1!$A$4:$C$10020,3,0)</f>
        <v>13</v>
      </c>
      <c r="K126" s="125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</row>
    <row r="127" spans="1:22" s="55" customFormat="1" ht="225" customHeight="1" thickTop="1" thickBot="1" x14ac:dyDescent="0.3">
      <c r="A127" s="148"/>
      <c r="B127" s="16" t="s">
        <v>464</v>
      </c>
      <c r="C127" s="17">
        <v>2348211</v>
      </c>
      <c r="D127" s="8">
        <v>450</v>
      </c>
      <c r="E127" s="96">
        <f t="shared" si="9"/>
        <v>405</v>
      </c>
      <c r="F127" s="3" t="s">
        <v>0</v>
      </c>
      <c r="G127" s="146" t="s">
        <v>138</v>
      </c>
      <c r="H127" s="153"/>
      <c r="I127" s="4" t="s">
        <v>258</v>
      </c>
      <c r="J127" s="270">
        <f>VLOOKUP(C127,[2]Лист1!$A$4:$C$10020,3,0)</f>
        <v>3</v>
      </c>
      <c r="K127" s="125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</row>
    <row r="128" spans="1:22" s="55" customFormat="1" ht="129.75" customHeight="1" thickTop="1" thickBot="1" x14ac:dyDescent="0.3">
      <c r="A128" s="81" t="s">
        <v>304</v>
      </c>
      <c r="B128" s="158"/>
      <c r="C128" s="85"/>
      <c r="D128" s="109"/>
      <c r="E128" s="155"/>
      <c r="F128" s="155"/>
      <c r="G128" s="156"/>
      <c r="H128" s="157"/>
      <c r="I128" s="134"/>
      <c r="J128" s="271"/>
      <c r="K128" s="111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</row>
    <row r="129" spans="1:22" s="45" customFormat="1" ht="72.75" customHeight="1" thickTop="1" thickBot="1" x14ac:dyDescent="0.3">
      <c r="A129" s="116" t="s">
        <v>247</v>
      </c>
      <c r="B129" s="117"/>
      <c r="C129" s="159"/>
      <c r="D129" s="109"/>
      <c r="E129" s="132"/>
      <c r="F129" s="132"/>
      <c r="G129" s="91"/>
      <c r="H129" s="91"/>
      <c r="I129" s="134"/>
      <c r="J129" s="271"/>
      <c r="K129" s="11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</row>
    <row r="130" spans="1:22" s="55" customFormat="1" ht="201" customHeight="1" thickTop="1" thickBot="1" x14ac:dyDescent="0.3">
      <c r="A130" s="97"/>
      <c r="B130" s="99" t="s">
        <v>245</v>
      </c>
      <c r="C130" s="101">
        <v>50067008</v>
      </c>
      <c r="D130" s="8">
        <v>87</v>
      </c>
      <c r="E130" s="96">
        <f>ROUND(D130*(1-E$12),2)</f>
        <v>78.3</v>
      </c>
      <c r="F130" s="258" t="s">
        <v>0</v>
      </c>
      <c r="G130" s="3" t="s">
        <v>154</v>
      </c>
      <c r="H130" s="105"/>
      <c r="I130" s="4" t="s">
        <v>246</v>
      </c>
      <c r="J130" s="270">
        <f>VLOOKUP(C130,[2]Лист1!$A$4:$C$10020,3,0)</f>
        <v>331</v>
      </c>
      <c r="K130" s="97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</row>
    <row r="131" spans="1:22" s="55" customFormat="1" ht="99" customHeight="1" thickTop="1" thickBot="1" x14ac:dyDescent="0.3">
      <c r="A131" s="160" t="s">
        <v>299</v>
      </c>
      <c r="B131" s="158"/>
      <c r="C131" s="159"/>
      <c r="D131" s="109"/>
      <c r="E131" s="132"/>
      <c r="F131" s="132"/>
      <c r="G131" s="91"/>
      <c r="H131" s="91"/>
      <c r="I131" s="134"/>
      <c r="J131" s="271"/>
      <c r="K131" s="111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</row>
    <row r="132" spans="1:22" s="55" customFormat="1" ht="316.5" customHeight="1" thickTop="1" thickBot="1" x14ac:dyDescent="0.3">
      <c r="A132" s="161"/>
      <c r="B132" s="162" t="s">
        <v>300</v>
      </c>
      <c r="C132" s="2">
        <v>4200103</v>
      </c>
      <c r="D132" s="8">
        <v>13.14</v>
      </c>
      <c r="E132" s="8">
        <v>13.14</v>
      </c>
      <c r="F132" s="258"/>
      <c r="G132" s="3" t="s">
        <v>301</v>
      </c>
      <c r="H132" s="3"/>
      <c r="I132" s="4" t="s">
        <v>301</v>
      </c>
      <c r="J132" s="270">
        <f>VLOOKUP(C132,[2]Лист1!$A$4:$C$10020,3,0)</f>
        <v>100</v>
      </c>
      <c r="K132" s="97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</row>
    <row r="133" spans="1:22" s="45" customFormat="1" ht="74.25" customHeight="1" thickTop="1" thickBot="1" x14ac:dyDescent="0.3">
      <c r="A133" s="116" t="s">
        <v>103</v>
      </c>
      <c r="B133" s="82"/>
      <c r="C133" s="159"/>
      <c r="D133" s="109"/>
      <c r="E133" s="132"/>
      <c r="F133" s="132"/>
      <c r="G133" s="91"/>
      <c r="H133" s="91"/>
      <c r="I133" s="134"/>
      <c r="J133" s="271"/>
      <c r="K133" s="11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</row>
    <row r="134" spans="1:22" s="55" customFormat="1" ht="175.5" customHeight="1" thickTop="1" thickBot="1" x14ac:dyDescent="0.3">
      <c r="A134" s="163"/>
      <c r="B134" s="164" t="s">
        <v>105</v>
      </c>
      <c r="C134" s="165">
        <v>2902001</v>
      </c>
      <c r="D134" s="8">
        <v>39.409999999999997</v>
      </c>
      <c r="E134" s="96">
        <f>ROUND(D134*(1-E$12),2)</f>
        <v>35.47</v>
      </c>
      <c r="F134" s="3" t="s">
        <v>0</v>
      </c>
      <c r="G134" s="3" t="s">
        <v>150</v>
      </c>
      <c r="H134" s="26" t="s">
        <v>9</v>
      </c>
      <c r="I134" s="4" t="s">
        <v>144</v>
      </c>
      <c r="J134" s="270">
        <f>VLOOKUP(C134,[2]Лист1!$A$4:$C$10020,3,0)</f>
        <v>10</v>
      </c>
      <c r="K134" s="97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</row>
    <row r="135" spans="1:22" s="55" customFormat="1" ht="177" customHeight="1" thickTop="1" thickBot="1" x14ac:dyDescent="0.3">
      <c r="A135" s="136"/>
      <c r="B135" s="99" t="s">
        <v>106</v>
      </c>
      <c r="C135" s="2">
        <v>2902002</v>
      </c>
      <c r="D135" s="8">
        <v>39.409999999999997</v>
      </c>
      <c r="E135" s="14">
        <f>ROUND(D135*(1-E$12),2)</f>
        <v>35.47</v>
      </c>
      <c r="F135" s="3" t="s">
        <v>0</v>
      </c>
      <c r="G135" s="3" t="s">
        <v>150</v>
      </c>
      <c r="H135" s="105" t="s">
        <v>9</v>
      </c>
      <c r="I135" s="4" t="s">
        <v>144</v>
      </c>
      <c r="J135" s="270">
        <f>VLOOKUP(C135,[2]Лист1!$A$4:$C$10020,3,0)</f>
        <v>526</v>
      </c>
      <c r="K135" s="97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</row>
    <row r="136" spans="1:22" s="55" customFormat="1" ht="165.75" customHeight="1" thickTop="1" thickBot="1" x14ac:dyDescent="0.3">
      <c r="A136" s="167"/>
      <c r="B136" s="99" t="s">
        <v>104</v>
      </c>
      <c r="C136" s="2">
        <v>2902004</v>
      </c>
      <c r="D136" s="8">
        <v>43.42</v>
      </c>
      <c r="E136" s="14">
        <f>ROUND(D136*(1-E$12),2)</f>
        <v>39.08</v>
      </c>
      <c r="F136" s="3" t="s">
        <v>0</v>
      </c>
      <c r="G136" s="3" t="s">
        <v>150</v>
      </c>
      <c r="H136" s="105" t="s">
        <v>9</v>
      </c>
      <c r="I136" s="4" t="s">
        <v>144</v>
      </c>
      <c r="J136" s="270">
        <f>VLOOKUP(C136,[2]Лист1!$A$4:$C$10020,3,0)</f>
        <v>455</v>
      </c>
      <c r="K136" s="97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</row>
    <row r="137" spans="1:22" s="45" customFormat="1" ht="74.25" customHeight="1" thickTop="1" thickBot="1" x14ac:dyDescent="0.3">
      <c r="A137" s="81" t="s">
        <v>86</v>
      </c>
      <c r="B137" s="82"/>
      <c r="C137" s="88"/>
      <c r="D137" s="109"/>
      <c r="E137" s="132"/>
      <c r="F137" s="132"/>
      <c r="G137" s="87"/>
      <c r="H137" s="87"/>
      <c r="I137" s="134"/>
      <c r="J137" s="271"/>
      <c r="K137" s="11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</row>
    <row r="138" spans="1:22" s="45" customFormat="1" ht="74.25" customHeight="1" thickTop="1" thickBot="1" x14ac:dyDescent="0.3">
      <c r="A138" s="81" t="s">
        <v>214</v>
      </c>
      <c r="B138" s="176"/>
      <c r="C138" s="88"/>
      <c r="D138" s="109"/>
      <c r="E138" s="132"/>
      <c r="F138" s="132"/>
      <c r="G138" s="87"/>
      <c r="H138" s="87"/>
      <c r="I138" s="134"/>
      <c r="J138" s="271"/>
      <c r="K138" s="11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</row>
    <row r="139" spans="1:22" s="45" customFormat="1" ht="167.25" customHeight="1" thickTop="1" thickBot="1" x14ac:dyDescent="0.3">
      <c r="A139" s="3"/>
      <c r="B139" s="177" t="s">
        <v>465</v>
      </c>
      <c r="C139" s="2">
        <v>2701402</v>
      </c>
      <c r="D139" s="8">
        <v>125.29</v>
      </c>
      <c r="E139" s="14">
        <f>ROUND(D139*(1-E$12),2)</f>
        <v>112.76</v>
      </c>
      <c r="F139" s="3" t="s">
        <v>0</v>
      </c>
      <c r="G139" s="3" t="s">
        <v>154</v>
      </c>
      <c r="H139" s="4" t="s">
        <v>10</v>
      </c>
      <c r="I139" s="4" t="s">
        <v>116</v>
      </c>
      <c r="J139" s="270">
        <f>VLOOKUP(C139,[2]Лист1!$A$4:$C$10020,3,0)</f>
        <v>551</v>
      </c>
      <c r="K139" s="97"/>
      <c r="L139" s="178"/>
      <c r="M139" s="179"/>
      <c r="N139" s="171"/>
      <c r="O139" s="180"/>
      <c r="P139" s="173"/>
      <c r="Q139" s="173"/>
      <c r="R139" s="173"/>
      <c r="S139" s="181"/>
      <c r="U139" s="31"/>
      <c r="V139" s="31"/>
    </row>
    <row r="140" spans="1:22" s="55" customFormat="1" ht="159" customHeight="1" thickTop="1" thickBot="1" x14ac:dyDescent="0.3">
      <c r="A140" s="161"/>
      <c r="B140" s="182" t="s">
        <v>466</v>
      </c>
      <c r="C140" s="2">
        <v>2701503</v>
      </c>
      <c r="D140" s="8">
        <v>153.44999999999999</v>
      </c>
      <c r="E140" s="14">
        <f>ROUND(D140*(1-E$12),2)</f>
        <v>138.11000000000001</v>
      </c>
      <c r="F140" s="3" t="s">
        <v>0</v>
      </c>
      <c r="G140" s="3" t="s">
        <v>154</v>
      </c>
      <c r="H140" s="4" t="s">
        <v>10</v>
      </c>
      <c r="I140" s="4" t="s">
        <v>116</v>
      </c>
      <c r="J140" s="270">
        <f>VLOOKUP(C140,[2]Лист1!$A$4:$C$10020,3,0)</f>
        <v>1100</v>
      </c>
      <c r="K140" s="97"/>
      <c r="L140" s="178"/>
      <c r="M140" s="179"/>
      <c r="N140" s="171"/>
      <c r="O140" s="180"/>
      <c r="P140" s="173"/>
      <c r="Q140" s="173"/>
      <c r="R140" s="173"/>
      <c r="S140" s="181"/>
      <c r="U140" s="138"/>
      <c r="V140" s="138"/>
    </row>
    <row r="141" spans="1:22" s="55" customFormat="1" ht="156.75" customHeight="1" thickTop="1" thickBot="1" x14ac:dyDescent="0.3">
      <c r="A141" s="141"/>
      <c r="B141" s="183" t="s">
        <v>467</v>
      </c>
      <c r="C141" s="2">
        <v>2702304</v>
      </c>
      <c r="D141" s="8">
        <f>[3]TDSheet!U7</f>
        <v>131.09</v>
      </c>
      <c r="E141" s="14">
        <f>ROUND(D141*(1-E$12),2)</f>
        <v>117.98</v>
      </c>
      <c r="F141" s="3" t="s">
        <v>0</v>
      </c>
      <c r="G141" s="3" t="s">
        <v>154</v>
      </c>
      <c r="H141" s="4" t="s">
        <v>10</v>
      </c>
      <c r="I141" s="4" t="s">
        <v>116</v>
      </c>
      <c r="J141" s="270">
        <f>VLOOKUP(C141,[2]Лист1!$A$4:$C$10020,3,0)</f>
        <v>312</v>
      </c>
      <c r="K141" s="97"/>
      <c r="L141" s="178"/>
      <c r="M141" s="179"/>
      <c r="N141" s="171"/>
      <c r="O141" s="180"/>
      <c r="P141" s="173"/>
      <c r="Q141" s="173"/>
      <c r="R141" s="173"/>
      <c r="S141" s="181"/>
      <c r="U141" s="138"/>
      <c r="V141" s="138"/>
    </row>
    <row r="142" spans="1:22" s="55" customFormat="1" ht="166.5" customHeight="1" thickTop="1" thickBot="1" x14ac:dyDescent="0.3">
      <c r="A142" s="97"/>
      <c r="B142" s="1" t="s">
        <v>468</v>
      </c>
      <c r="C142" s="2">
        <v>2702405</v>
      </c>
      <c r="D142" s="8">
        <f>[3]TDSheet!U8</f>
        <v>155.88</v>
      </c>
      <c r="E142" s="14">
        <f>ROUND(D142*(1-E$12),2)</f>
        <v>140.29</v>
      </c>
      <c r="F142" s="3" t="s">
        <v>0</v>
      </c>
      <c r="G142" s="3" t="s">
        <v>154</v>
      </c>
      <c r="H142" s="4" t="s">
        <v>10</v>
      </c>
      <c r="I142" s="4" t="s">
        <v>116</v>
      </c>
      <c r="J142" s="270">
        <f>VLOOKUP(C142,[2]Лист1!$A$4:$C$10020,3,0)</f>
        <v>39</v>
      </c>
      <c r="K142" s="97"/>
      <c r="L142" s="178"/>
      <c r="M142" s="179"/>
      <c r="N142" s="171"/>
      <c r="O142" s="180"/>
      <c r="P142" s="173"/>
      <c r="Q142" s="173"/>
      <c r="R142" s="173"/>
      <c r="S142" s="181"/>
      <c r="U142" s="138"/>
      <c r="V142" s="138"/>
    </row>
    <row r="143" spans="1:22" s="45" customFormat="1" ht="159" customHeight="1" thickTop="1" thickBot="1" x14ac:dyDescent="0.3">
      <c r="A143" s="3"/>
      <c r="B143" s="177" t="s">
        <v>469</v>
      </c>
      <c r="C143" s="2">
        <v>2702506</v>
      </c>
      <c r="D143" s="8">
        <f>[3]TDSheet!U9</f>
        <v>157.06</v>
      </c>
      <c r="E143" s="14">
        <f>ROUND(D143*(1-E$12),2)</f>
        <v>141.35</v>
      </c>
      <c r="F143" s="3" t="s">
        <v>0</v>
      </c>
      <c r="G143" s="3" t="s">
        <v>154</v>
      </c>
      <c r="H143" s="4" t="s">
        <v>10</v>
      </c>
      <c r="I143" s="4" t="s">
        <v>116</v>
      </c>
      <c r="J143" s="270">
        <f>VLOOKUP(C143,[2]Лист1!$A$4:$C$10020,3,0)</f>
        <v>1</v>
      </c>
      <c r="K143" s="97"/>
      <c r="L143" s="178"/>
      <c r="M143" s="179"/>
      <c r="N143" s="171"/>
      <c r="O143" s="180"/>
      <c r="P143" s="173"/>
      <c r="Q143" s="173"/>
      <c r="R143" s="173"/>
      <c r="S143" s="181"/>
      <c r="U143" s="31"/>
      <c r="V143" s="31"/>
    </row>
    <row r="144" spans="1:22" s="45" customFormat="1" ht="67.5" customHeight="1" thickTop="1" thickBot="1" x14ac:dyDescent="0.3">
      <c r="A144" s="81" t="s">
        <v>44</v>
      </c>
      <c r="B144" s="82"/>
      <c r="C144" s="88"/>
      <c r="D144" s="109"/>
      <c r="E144" s="132"/>
      <c r="F144" s="132"/>
      <c r="G144" s="87"/>
      <c r="H144" s="87"/>
      <c r="I144" s="134"/>
      <c r="J144" s="271"/>
      <c r="K144" s="11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</row>
    <row r="145" spans="1:22" s="45" customFormat="1" ht="168.75" customHeight="1" thickTop="1" thickBot="1" x14ac:dyDescent="0.3">
      <c r="A145" s="77"/>
      <c r="B145" s="182" t="s">
        <v>470</v>
      </c>
      <c r="C145" s="166">
        <v>2711301</v>
      </c>
      <c r="D145" s="8">
        <f>[3]TDSheet!U10</f>
        <v>143.59</v>
      </c>
      <c r="E145" s="184">
        <f t="shared" ref="E145:E149" si="10">ROUND(D145*(1-E$12),2)</f>
        <v>129.22999999999999</v>
      </c>
      <c r="F145" s="3" t="s">
        <v>0</v>
      </c>
      <c r="G145" s="3" t="s">
        <v>154</v>
      </c>
      <c r="H145" s="4" t="s">
        <v>10</v>
      </c>
      <c r="I145" s="4" t="s">
        <v>116</v>
      </c>
      <c r="J145" s="270">
        <f>VLOOKUP(C145,[2]Лист1!$A$4:$C$10020,3,0)</f>
        <v>21</v>
      </c>
      <c r="K145" s="97"/>
      <c r="L145" s="178"/>
      <c r="M145" s="179"/>
      <c r="N145" s="171"/>
      <c r="O145" s="180"/>
      <c r="P145" s="173"/>
      <c r="Q145" s="173"/>
      <c r="R145" s="173"/>
      <c r="S145" s="181"/>
      <c r="U145" s="31"/>
      <c r="V145" s="31"/>
    </row>
    <row r="146" spans="1:22" s="45" customFormat="1" ht="168.75" customHeight="1" thickTop="1" thickBot="1" x14ac:dyDescent="0.3">
      <c r="A146" s="3"/>
      <c r="B146" s="177" t="s">
        <v>471</v>
      </c>
      <c r="C146" s="2">
        <v>2712304</v>
      </c>
      <c r="D146" s="8">
        <f>[3]TDSheet!$U$13</f>
        <v>174.38</v>
      </c>
      <c r="E146" s="14">
        <f t="shared" si="10"/>
        <v>156.94</v>
      </c>
      <c r="F146" s="3" t="s">
        <v>0</v>
      </c>
      <c r="G146" s="3" t="s">
        <v>154</v>
      </c>
      <c r="H146" s="4" t="s">
        <v>10</v>
      </c>
      <c r="I146" s="4" t="s">
        <v>116</v>
      </c>
      <c r="J146" s="270">
        <f>VLOOKUP(C146,[2]Лист1!$A$4:$C$10020,3,0)</f>
        <v>79</v>
      </c>
      <c r="K146" s="97"/>
      <c r="L146" s="178"/>
      <c r="M146" s="179"/>
      <c r="N146" s="171"/>
      <c r="O146" s="180"/>
      <c r="P146" s="173"/>
      <c r="Q146" s="173"/>
      <c r="R146" s="173"/>
      <c r="S146" s="181"/>
      <c r="U146" s="31"/>
      <c r="V146" s="31"/>
    </row>
    <row r="147" spans="1:22" s="45" customFormat="1" ht="162.75" customHeight="1" thickTop="1" thickBot="1" x14ac:dyDescent="0.3">
      <c r="A147" s="77"/>
      <c r="B147" s="185" t="s">
        <v>472</v>
      </c>
      <c r="C147" s="165">
        <v>2712405</v>
      </c>
      <c r="D147" s="8">
        <v>182.04</v>
      </c>
      <c r="E147" s="96">
        <f t="shared" si="10"/>
        <v>163.84</v>
      </c>
      <c r="F147" s="3" t="s">
        <v>0</v>
      </c>
      <c r="G147" s="3" t="s">
        <v>154</v>
      </c>
      <c r="H147" s="4" t="s">
        <v>10</v>
      </c>
      <c r="I147" s="4" t="s">
        <v>116</v>
      </c>
      <c r="J147" s="270">
        <f>VLOOKUP(C147,[2]Лист1!$A$4:$C$10020,3,0)</f>
        <v>140</v>
      </c>
      <c r="K147" s="97"/>
      <c r="L147" s="178"/>
      <c r="M147" s="179"/>
      <c r="N147" s="171"/>
      <c r="O147" s="180"/>
      <c r="P147" s="173"/>
      <c r="Q147" s="173"/>
      <c r="R147" s="173"/>
      <c r="S147" s="181"/>
      <c r="U147" s="31"/>
      <c r="V147" s="31"/>
    </row>
    <row r="148" spans="1:22" s="45" customFormat="1" ht="168" customHeight="1" thickTop="1" thickBot="1" x14ac:dyDescent="0.3">
      <c r="A148" s="186"/>
      <c r="B148" s="182" t="s">
        <v>473</v>
      </c>
      <c r="C148" s="166">
        <v>2713307</v>
      </c>
      <c r="D148" s="8">
        <v>1142.1500000000001</v>
      </c>
      <c r="E148" s="184">
        <f t="shared" si="10"/>
        <v>1027.94</v>
      </c>
      <c r="F148" s="3" t="s">
        <v>0</v>
      </c>
      <c r="G148" s="3" t="s">
        <v>138</v>
      </c>
      <c r="H148" s="4" t="s">
        <v>97</v>
      </c>
      <c r="I148" s="4" t="s">
        <v>116</v>
      </c>
      <c r="J148" s="270">
        <f>VLOOKUP(C148,[2]Лист1!$A$4:$C$10020,3,0)</f>
        <v>4</v>
      </c>
      <c r="K148" s="97"/>
      <c r="L148" s="178"/>
      <c r="M148" s="179"/>
      <c r="N148" s="171"/>
      <c r="O148" s="180"/>
      <c r="P148" s="173"/>
      <c r="Q148" s="173"/>
      <c r="R148" s="173"/>
      <c r="S148" s="181"/>
      <c r="U148" s="31"/>
      <c r="V148" s="31"/>
    </row>
    <row r="149" spans="1:22" s="45" customFormat="1" ht="174" customHeight="1" thickTop="1" thickBot="1" x14ac:dyDescent="0.3">
      <c r="A149" s="108"/>
      <c r="B149" s="183" t="s">
        <v>474</v>
      </c>
      <c r="C149" s="10">
        <v>2721512</v>
      </c>
      <c r="D149" s="8">
        <v>194.6</v>
      </c>
      <c r="E149" s="135">
        <f t="shared" si="10"/>
        <v>175.14</v>
      </c>
      <c r="F149" s="3" t="s">
        <v>0</v>
      </c>
      <c r="G149" s="3" t="s">
        <v>154</v>
      </c>
      <c r="H149" s="4" t="s">
        <v>10</v>
      </c>
      <c r="I149" s="4" t="s">
        <v>116</v>
      </c>
      <c r="J149" s="270">
        <f>VLOOKUP(C149,[2]Лист1!$A$4:$C$10020,3,0)</f>
        <v>3397</v>
      </c>
      <c r="K149" s="97"/>
      <c r="L149" s="178"/>
      <c r="M149" s="179"/>
      <c r="N149" s="171"/>
      <c r="O149" s="180"/>
      <c r="P149" s="173"/>
      <c r="Q149" s="173"/>
      <c r="R149" s="173"/>
      <c r="S149" s="181"/>
      <c r="U149" s="31"/>
      <c r="V149" s="31"/>
    </row>
    <row r="150" spans="1:22" s="45" customFormat="1" ht="70.5" customHeight="1" thickTop="1" thickBot="1" x14ac:dyDescent="0.3">
      <c r="A150" s="81" t="s">
        <v>227</v>
      </c>
      <c r="B150" s="82"/>
      <c r="C150" s="187"/>
      <c r="D150" s="109"/>
      <c r="E150" s="188"/>
      <c r="F150" s="188"/>
      <c r="G150" s="87"/>
      <c r="H150" s="87"/>
      <c r="I150" s="189"/>
      <c r="J150" s="271"/>
      <c r="K150" s="11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</row>
    <row r="151" spans="1:22" s="45" customFormat="1" ht="216.75" customHeight="1" thickTop="1" thickBot="1" x14ac:dyDescent="0.3">
      <c r="A151" s="103"/>
      <c r="B151" s="175" t="s">
        <v>475</v>
      </c>
      <c r="C151" s="166">
        <v>2722001</v>
      </c>
      <c r="D151" s="8">
        <v>216.1</v>
      </c>
      <c r="E151" s="184">
        <f>ROUND(D151*(1-E$12),2)</f>
        <v>194.49</v>
      </c>
      <c r="F151" s="3" t="s">
        <v>0</v>
      </c>
      <c r="G151" s="3" t="s">
        <v>160</v>
      </c>
      <c r="H151" s="4" t="s">
        <v>133</v>
      </c>
      <c r="I151" s="4" t="s">
        <v>133</v>
      </c>
      <c r="J151" s="270">
        <f>VLOOKUP(C151,[2]Лист1!$A$4:$C$10020,3,0)</f>
        <v>95</v>
      </c>
      <c r="K151" s="97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</row>
    <row r="152" spans="1:22" s="45" customFormat="1" ht="206.25" customHeight="1" thickTop="1" thickBot="1" x14ac:dyDescent="0.3">
      <c r="A152" s="4"/>
      <c r="B152" s="99" t="s">
        <v>476</v>
      </c>
      <c r="C152" s="2">
        <v>2738002</v>
      </c>
      <c r="D152" s="8">
        <v>179.74</v>
      </c>
      <c r="E152" s="14">
        <f>ROUND(D152*(1-E$12),2)</f>
        <v>161.77000000000001</v>
      </c>
      <c r="F152" s="3" t="s">
        <v>0</v>
      </c>
      <c r="G152" s="3" t="s">
        <v>160</v>
      </c>
      <c r="H152" s="4" t="s">
        <v>133</v>
      </c>
      <c r="I152" s="4" t="s">
        <v>133</v>
      </c>
      <c r="J152" s="270">
        <f>VLOOKUP(C152,[2]Лист1!$A$4:$C$10020,3,0)</f>
        <v>56</v>
      </c>
      <c r="K152" s="97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</row>
    <row r="153" spans="1:22" s="45" customFormat="1" ht="75.75" customHeight="1" thickTop="1" thickBot="1" x14ac:dyDescent="0.3">
      <c r="A153" s="81" t="s">
        <v>75</v>
      </c>
      <c r="B153" s="82"/>
      <c r="C153" s="187"/>
      <c r="D153" s="109"/>
      <c r="E153" s="188"/>
      <c r="F153" s="188"/>
      <c r="G153" s="91"/>
      <c r="H153" s="91"/>
      <c r="I153" s="189"/>
      <c r="J153" s="271"/>
      <c r="K153" s="11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</row>
    <row r="154" spans="1:22" s="45" customFormat="1" ht="64.5" customHeight="1" thickTop="1" thickBot="1" x14ac:dyDescent="0.3">
      <c r="A154" s="81" t="s">
        <v>215</v>
      </c>
      <c r="B154" s="82"/>
      <c r="C154" s="187"/>
      <c r="D154" s="109"/>
      <c r="E154" s="188"/>
      <c r="F154" s="188"/>
      <c r="G154" s="87"/>
      <c r="H154" s="87"/>
      <c r="I154" s="189"/>
      <c r="J154" s="271"/>
      <c r="K154" s="11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</row>
    <row r="155" spans="1:22" s="45" customFormat="1" ht="156.75" customHeight="1" thickTop="1" thickBot="1" x14ac:dyDescent="0.3">
      <c r="A155" s="11"/>
      <c r="B155" s="94" t="s">
        <v>57</v>
      </c>
      <c r="C155" s="2">
        <v>1200106</v>
      </c>
      <c r="D155" s="8">
        <v>37.19</v>
      </c>
      <c r="E155" s="14">
        <f>ROUND(D155*(1-E$12),2)</f>
        <v>33.47</v>
      </c>
      <c r="F155" s="3" t="s">
        <v>0</v>
      </c>
      <c r="G155" s="3" t="s">
        <v>150</v>
      </c>
      <c r="H155" s="4" t="s">
        <v>8</v>
      </c>
      <c r="I155" s="4" t="s">
        <v>145</v>
      </c>
      <c r="J155" s="270">
        <f>VLOOKUP(C155,[2]Лист1!$A$4:$C$10020,3,0)</f>
        <v>680</v>
      </c>
      <c r="K155" s="97"/>
      <c r="L155" s="190"/>
      <c r="M155" s="191"/>
      <c r="N155" s="192"/>
      <c r="O155" s="193"/>
      <c r="P155" s="193"/>
      <c r="Q155" s="193"/>
      <c r="R155" s="194"/>
      <c r="S155" s="31"/>
      <c r="T155" s="31"/>
      <c r="U155" s="31"/>
      <c r="V155" s="31"/>
    </row>
    <row r="156" spans="1:22" s="45" customFormat="1" ht="156" customHeight="1" thickTop="1" thickBot="1" x14ac:dyDescent="0.3">
      <c r="A156" s="4"/>
      <c r="B156" s="99" t="s">
        <v>59</v>
      </c>
      <c r="C156" s="165">
        <v>1200105</v>
      </c>
      <c r="D156" s="8">
        <v>29</v>
      </c>
      <c r="E156" s="14">
        <f>ROUND(D156*(1-E$12),2)</f>
        <v>26.1</v>
      </c>
      <c r="F156" s="3" t="s">
        <v>0</v>
      </c>
      <c r="G156" s="3" t="s">
        <v>150</v>
      </c>
      <c r="H156" s="195" t="s">
        <v>8</v>
      </c>
      <c r="I156" s="4" t="s">
        <v>145</v>
      </c>
      <c r="J156" s="270">
        <f>VLOOKUP(C156,[2]Лист1!$A$4:$C$10020,3,0)</f>
        <v>1230</v>
      </c>
      <c r="K156" s="97"/>
      <c r="L156" s="190"/>
      <c r="M156" s="191"/>
      <c r="N156" s="192"/>
      <c r="O156" s="193"/>
      <c r="P156" s="193"/>
      <c r="Q156" s="193"/>
      <c r="R156" s="194"/>
      <c r="S156" s="31"/>
      <c r="T156" s="31"/>
      <c r="U156" s="31"/>
      <c r="V156" s="31"/>
    </row>
    <row r="157" spans="1:22" s="45" customFormat="1" ht="126" customHeight="1" thickTop="1" thickBot="1" x14ac:dyDescent="0.3">
      <c r="A157" s="77"/>
      <c r="B157" s="164" t="s">
        <v>58</v>
      </c>
      <c r="C157" s="165">
        <v>1200102</v>
      </c>
      <c r="D157" s="8">
        <v>22.64</v>
      </c>
      <c r="E157" s="96">
        <f>ROUND(D157*(1-E$12),2)</f>
        <v>20.38</v>
      </c>
      <c r="F157" s="3" t="s">
        <v>0</v>
      </c>
      <c r="G157" s="3" t="s">
        <v>150</v>
      </c>
      <c r="H157" s="195" t="s">
        <v>8</v>
      </c>
      <c r="I157" s="4" t="s">
        <v>145</v>
      </c>
      <c r="J157" s="270">
        <f>VLOOKUP(C157,[2]Лист1!$A$4:$C$10020,3,0)</f>
        <v>1125</v>
      </c>
      <c r="K157" s="97"/>
      <c r="L157" s="190"/>
      <c r="M157" s="191"/>
      <c r="N157" s="192"/>
      <c r="O157" s="193"/>
      <c r="P157" s="193"/>
      <c r="Q157" s="193"/>
      <c r="R157" s="194"/>
      <c r="S157" s="31"/>
      <c r="T157" s="31"/>
      <c r="U157" s="31"/>
      <c r="V157" s="31"/>
    </row>
    <row r="158" spans="1:22" ht="13.5" customHeight="1" thickTop="1" thickBot="1" x14ac:dyDescent="0.3">
      <c r="J158" s="271"/>
    </row>
    <row r="159" spans="1:22" s="45" customFormat="1" ht="68.25" customHeight="1" thickTop="1" thickBot="1" x14ac:dyDescent="0.3">
      <c r="A159" s="81" t="s">
        <v>61</v>
      </c>
      <c r="B159" s="82"/>
      <c r="C159" s="159"/>
      <c r="D159" s="109"/>
      <c r="E159" s="132"/>
      <c r="F159" s="132"/>
      <c r="G159" s="91"/>
      <c r="H159" s="91"/>
      <c r="I159" s="134"/>
      <c r="J159" s="271"/>
      <c r="K159" s="11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</row>
    <row r="160" spans="1:22" s="45" customFormat="1" ht="276" customHeight="1" thickTop="1" thickBot="1" x14ac:dyDescent="0.3">
      <c r="A160" s="103"/>
      <c r="B160" s="5" t="s">
        <v>477</v>
      </c>
      <c r="C160" s="10">
        <v>2600120</v>
      </c>
      <c r="D160" s="8">
        <v>116.24</v>
      </c>
      <c r="E160" s="14">
        <f>ROUND(D160*(1-E$12),2)</f>
        <v>104.62</v>
      </c>
      <c r="F160" s="3" t="s">
        <v>0</v>
      </c>
      <c r="G160" s="3" t="s">
        <v>150</v>
      </c>
      <c r="H160" s="12" t="s">
        <v>10</v>
      </c>
      <c r="I160" s="4" t="s">
        <v>138</v>
      </c>
      <c r="J160" s="270">
        <f>VLOOKUP(C160,[2]Лист1!$A$4:$C$10020,3,0)</f>
        <v>3679</v>
      </c>
      <c r="K160" s="97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</row>
    <row r="161" spans="1:22" s="45" customFormat="1" ht="67.5" customHeight="1" thickTop="1" thickBot="1" x14ac:dyDescent="0.3">
      <c r="A161" s="81" t="s">
        <v>96</v>
      </c>
      <c r="B161" s="82"/>
      <c r="C161" s="88"/>
      <c r="D161" s="109"/>
      <c r="E161" s="132"/>
      <c r="F161" s="132"/>
      <c r="G161" s="87"/>
      <c r="H161" s="87"/>
      <c r="I161" s="134"/>
      <c r="J161" s="271"/>
      <c r="K161" s="11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</row>
    <row r="162" spans="1:22" s="45" customFormat="1" ht="157.5" customHeight="1" thickTop="1" thickBot="1" x14ac:dyDescent="0.3">
      <c r="A162" s="103"/>
      <c r="B162" s="7" t="s">
        <v>478</v>
      </c>
      <c r="C162" s="2">
        <v>2600132</v>
      </c>
      <c r="D162" s="8">
        <v>12.5</v>
      </c>
      <c r="E162" s="14">
        <f>ROUND(D162*(1-E$12),2)</f>
        <v>11.25</v>
      </c>
      <c r="F162" s="3" t="s">
        <v>0</v>
      </c>
      <c r="G162" s="3" t="s">
        <v>167</v>
      </c>
      <c r="H162" s="12" t="s">
        <v>7</v>
      </c>
      <c r="I162" s="4" t="s">
        <v>154</v>
      </c>
      <c r="J162" s="270">
        <f>VLOOKUP(C162,[2]Лист1!$A$4:$C$10020,3,0)</f>
        <v>200</v>
      </c>
      <c r="K162" s="97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</row>
    <row r="163" spans="1:22" s="45" customFormat="1" ht="84.75" customHeight="1" thickTop="1" thickBot="1" x14ac:dyDescent="0.3">
      <c r="A163" s="81" t="s">
        <v>216</v>
      </c>
      <c r="B163" s="82"/>
      <c r="C163" s="90"/>
      <c r="D163" s="109"/>
      <c r="E163" s="188"/>
      <c r="F163" s="188"/>
      <c r="G163" s="91"/>
      <c r="H163" s="91"/>
      <c r="I163" s="189"/>
      <c r="J163" s="271"/>
      <c r="K163" s="11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</row>
    <row r="164" spans="1:22" s="45" customFormat="1" ht="70.5" customHeight="1" thickTop="1" thickBot="1" x14ac:dyDescent="0.3">
      <c r="A164" s="81" t="s">
        <v>89</v>
      </c>
      <c r="B164" s="82"/>
      <c r="C164" s="88"/>
      <c r="D164" s="109"/>
      <c r="E164" s="132"/>
      <c r="F164" s="132"/>
      <c r="G164" s="87"/>
      <c r="H164" s="87"/>
      <c r="I164" s="134"/>
      <c r="J164" s="271"/>
      <c r="K164" s="11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</row>
    <row r="165" spans="1:22" s="45" customFormat="1" ht="141.75" customHeight="1" thickTop="1" thickBot="1" x14ac:dyDescent="0.3">
      <c r="A165" s="103"/>
      <c r="B165" s="5" t="s">
        <v>479</v>
      </c>
      <c r="C165" s="6">
        <v>500102</v>
      </c>
      <c r="D165" s="8">
        <v>14.32</v>
      </c>
      <c r="E165" s="14">
        <f>ROUND(D165*(1-E$12),2)</f>
        <v>12.89</v>
      </c>
      <c r="F165" s="3" t="s">
        <v>0</v>
      </c>
      <c r="G165" s="3" t="s">
        <v>159</v>
      </c>
      <c r="H165" s="12" t="s">
        <v>7</v>
      </c>
      <c r="I165" s="4" t="s">
        <v>154</v>
      </c>
      <c r="J165" s="270">
        <f>VLOOKUP(C165,[2]Лист1!$A$4:$C$10020,3,0)</f>
        <v>54</v>
      </c>
      <c r="K165" s="97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</row>
    <row r="166" spans="1:22" s="45" customFormat="1" ht="141.75" customHeight="1" thickTop="1" thickBot="1" x14ac:dyDescent="0.3">
      <c r="A166" s="103"/>
      <c r="B166" s="5" t="s">
        <v>480</v>
      </c>
      <c r="C166" s="6">
        <v>500104</v>
      </c>
      <c r="D166" s="8">
        <v>18.420000000000002</v>
      </c>
      <c r="E166" s="14">
        <f>ROUND(D166*(1-E$12),2)</f>
        <v>16.579999999999998</v>
      </c>
      <c r="F166" s="3" t="s">
        <v>0</v>
      </c>
      <c r="G166" s="3" t="s">
        <v>159</v>
      </c>
      <c r="H166" s="12" t="s">
        <v>7</v>
      </c>
      <c r="I166" s="4" t="s">
        <v>154</v>
      </c>
      <c r="J166" s="270">
        <f>VLOOKUP(C166,[2]Лист1!$A$4:$C$10020,3,0)</f>
        <v>2660</v>
      </c>
      <c r="K166" s="97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</row>
    <row r="167" spans="1:22" s="45" customFormat="1" ht="141.75" customHeight="1" thickTop="1" thickBot="1" x14ac:dyDescent="0.3">
      <c r="A167" s="103"/>
      <c r="B167" s="100" t="s">
        <v>481</v>
      </c>
      <c r="C167" s="6">
        <v>500106</v>
      </c>
      <c r="D167" s="8">
        <v>15.18</v>
      </c>
      <c r="E167" s="14">
        <f>ROUND(D167*(1-E$12),2)</f>
        <v>13.66</v>
      </c>
      <c r="F167" s="3" t="s">
        <v>0</v>
      </c>
      <c r="G167" s="3" t="s">
        <v>157</v>
      </c>
      <c r="H167" s="12" t="s">
        <v>8</v>
      </c>
      <c r="I167" s="4" t="s">
        <v>145</v>
      </c>
      <c r="J167" s="270">
        <f>VLOOKUP(C167,[2]Лист1!$A$4:$C$10020,3,0)</f>
        <v>3580</v>
      </c>
      <c r="K167" s="97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</row>
    <row r="168" spans="1:22" s="45" customFormat="1" ht="141.75" customHeight="1" thickTop="1" thickBot="1" x14ac:dyDescent="0.3">
      <c r="A168" s="103"/>
      <c r="B168" s="13" t="s">
        <v>482</v>
      </c>
      <c r="C168" s="6">
        <v>500110</v>
      </c>
      <c r="D168" s="8">
        <v>18.07</v>
      </c>
      <c r="E168" s="14">
        <f t="shared" ref="E168:E169" si="11">ROUND(D168*(1-E$12),2)</f>
        <v>16.260000000000002</v>
      </c>
      <c r="F168" s="3" t="s">
        <v>0</v>
      </c>
      <c r="G168" s="3" t="s">
        <v>157</v>
      </c>
      <c r="H168" s="12" t="s">
        <v>8</v>
      </c>
      <c r="I168" s="4" t="s">
        <v>145</v>
      </c>
      <c r="J168" s="270">
        <f>VLOOKUP(C168,[2]Лист1!$A$4:$C$10020,3,0)</f>
        <v>1</v>
      </c>
      <c r="K168" s="97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</row>
    <row r="169" spans="1:22" s="45" customFormat="1" ht="141.75" customHeight="1" thickTop="1" thickBot="1" x14ac:dyDescent="0.3">
      <c r="A169" s="103"/>
      <c r="B169" s="13" t="s">
        <v>483</v>
      </c>
      <c r="C169" s="6">
        <v>500113</v>
      </c>
      <c r="D169" s="8">
        <v>76.64</v>
      </c>
      <c r="E169" s="14">
        <f t="shared" si="11"/>
        <v>68.98</v>
      </c>
      <c r="F169" s="3" t="s">
        <v>0</v>
      </c>
      <c r="G169" s="3" t="s">
        <v>157</v>
      </c>
      <c r="H169" s="12" t="s">
        <v>8</v>
      </c>
      <c r="I169" s="4" t="s">
        <v>145</v>
      </c>
      <c r="J169" s="270">
        <f>VLOOKUP(C169,[2]Лист1!$A$4:$C$10020,3,0)</f>
        <v>65</v>
      </c>
      <c r="K169" s="97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</row>
    <row r="170" spans="1:22" s="45" customFormat="1" ht="141.75" customHeight="1" thickTop="1" thickBot="1" x14ac:dyDescent="0.3">
      <c r="A170" s="103"/>
      <c r="B170" s="5" t="s">
        <v>484</v>
      </c>
      <c r="C170" s="6">
        <v>500118</v>
      </c>
      <c r="D170" s="8">
        <v>121.39</v>
      </c>
      <c r="E170" s="14">
        <f>ROUND(D170*(1-E$12),2)</f>
        <v>109.25</v>
      </c>
      <c r="F170" s="3" t="s">
        <v>0</v>
      </c>
      <c r="G170" s="3" t="s">
        <v>162</v>
      </c>
      <c r="H170" s="12" t="s">
        <v>10</v>
      </c>
      <c r="I170" s="4" t="s">
        <v>144</v>
      </c>
      <c r="J170" s="270">
        <f>VLOOKUP(C170,[2]Лист1!$A$4:$C$10020,3,0)</f>
        <v>61</v>
      </c>
      <c r="K170" s="97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</row>
    <row r="171" spans="1:22" s="45" customFormat="1" ht="141.75" customHeight="1" thickTop="1" thickBot="1" x14ac:dyDescent="0.3">
      <c r="A171" s="103"/>
      <c r="B171" s="5" t="s">
        <v>485</v>
      </c>
      <c r="C171" s="6">
        <v>500120</v>
      </c>
      <c r="D171" s="8">
        <f>[3]TDSheet!U35</f>
        <v>206.46</v>
      </c>
      <c r="E171" s="14">
        <f>ROUND(D171*(1-E$12),2)</f>
        <v>185.81</v>
      </c>
      <c r="F171" s="3" t="s">
        <v>0</v>
      </c>
      <c r="G171" s="3" t="s">
        <v>154</v>
      </c>
      <c r="H171" s="12" t="s">
        <v>10</v>
      </c>
      <c r="I171" s="4" t="s">
        <v>138</v>
      </c>
      <c r="J171" s="270">
        <f>VLOOKUP(C171,[2]Лист1!$A$4:$C$10020,3,0)</f>
        <v>10</v>
      </c>
      <c r="K171" s="97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</row>
    <row r="172" spans="1:22" s="45" customFormat="1" ht="100.5" customHeight="1" thickTop="1" thickBot="1" x14ac:dyDescent="0.3">
      <c r="A172" s="81" t="s">
        <v>226</v>
      </c>
      <c r="B172" s="82"/>
      <c r="C172" s="88"/>
      <c r="D172" s="109"/>
      <c r="E172" s="132"/>
      <c r="F172" s="132"/>
      <c r="G172" s="87"/>
      <c r="H172" s="87"/>
      <c r="I172" s="134"/>
      <c r="J172" s="271"/>
      <c r="K172" s="11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</row>
    <row r="173" spans="1:22" s="45" customFormat="1" ht="100.5" customHeight="1" thickTop="1" thickBot="1" x14ac:dyDescent="0.3">
      <c r="A173" s="103"/>
      <c r="B173" s="7" t="s">
        <v>486</v>
      </c>
      <c r="C173" s="6">
        <v>600102</v>
      </c>
      <c r="D173" s="8">
        <v>170.64</v>
      </c>
      <c r="E173" s="14">
        <f t="shared" ref="E173:E180" si="12">ROUND(D173*(1-E$12),2)</f>
        <v>153.58000000000001</v>
      </c>
      <c r="F173" s="3" t="s">
        <v>0</v>
      </c>
      <c r="G173" s="3" t="s">
        <v>368</v>
      </c>
      <c r="H173" s="4"/>
      <c r="I173" s="4" t="s">
        <v>116</v>
      </c>
      <c r="J173" s="270">
        <f>VLOOKUP(C173,[2]Лист1!$A$4:$C$10020,3,0)</f>
        <v>34</v>
      </c>
      <c r="K173" s="97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</row>
    <row r="174" spans="1:22" s="45" customFormat="1" ht="100.5" customHeight="1" thickTop="1" thickBot="1" x14ac:dyDescent="0.3">
      <c r="A174" s="103"/>
      <c r="B174" s="7" t="s">
        <v>487</v>
      </c>
      <c r="C174" s="6">
        <v>600103</v>
      </c>
      <c r="D174" s="8">
        <v>180.15</v>
      </c>
      <c r="E174" s="14">
        <f t="shared" si="12"/>
        <v>162.13999999999999</v>
      </c>
      <c r="F174" s="3" t="s">
        <v>0</v>
      </c>
      <c r="G174" s="3" t="s">
        <v>155</v>
      </c>
      <c r="H174" s="4"/>
      <c r="I174" s="4" t="s">
        <v>116</v>
      </c>
      <c r="J174" s="270">
        <f>VLOOKUP(C174,[2]Лист1!$A$4:$C$10020,3,0)</f>
        <v>19</v>
      </c>
      <c r="K174" s="97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</row>
    <row r="175" spans="1:22" s="45" customFormat="1" ht="100.5" customHeight="1" thickTop="1" thickBot="1" x14ac:dyDescent="0.3">
      <c r="A175" s="103"/>
      <c r="B175" s="7" t="s">
        <v>488</v>
      </c>
      <c r="C175" s="6">
        <v>600105</v>
      </c>
      <c r="D175" s="8">
        <v>316.47000000000003</v>
      </c>
      <c r="E175" s="14">
        <f t="shared" si="12"/>
        <v>284.82</v>
      </c>
      <c r="F175" s="3" t="s">
        <v>0</v>
      </c>
      <c r="G175" s="3" t="s">
        <v>169</v>
      </c>
      <c r="H175" s="4"/>
      <c r="I175" s="4" t="s">
        <v>116</v>
      </c>
      <c r="J175" s="270">
        <f>VLOOKUP(C175,[2]Лист1!$A$4:$C$10020,3,0)</f>
        <v>153</v>
      </c>
      <c r="K175" s="97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</row>
    <row r="176" spans="1:22" s="45" customFormat="1" ht="100.5" customHeight="1" thickTop="1" thickBot="1" x14ac:dyDescent="0.3">
      <c r="A176" s="103"/>
      <c r="B176" s="7" t="s">
        <v>489</v>
      </c>
      <c r="C176" s="6">
        <v>600106</v>
      </c>
      <c r="D176" s="8">
        <v>422.69</v>
      </c>
      <c r="E176" s="14">
        <f t="shared" ref="E176" si="13">ROUND(D176*(1-E$12),2)</f>
        <v>380.42</v>
      </c>
      <c r="F176" s="3" t="s">
        <v>0</v>
      </c>
      <c r="G176" s="3" t="s">
        <v>378</v>
      </c>
      <c r="H176" s="4"/>
      <c r="I176" s="4" t="s">
        <v>116</v>
      </c>
      <c r="J176" s="270">
        <f>VLOOKUP(C176,[2]Лист1!$A$4:$C$10020,3,0)</f>
        <v>2</v>
      </c>
      <c r="K176" s="97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</row>
    <row r="177" spans="1:22" s="45" customFormat="1" ht="100.5" customHeight="1" thickTop="1" thickBot="1" x14ac:dyDescent="0.3">
      <c r="A177" s="103"/>
      <c r="B177" s="7" t="s">
        <v>490</v>
      </c>
      <c r="C177" s="6">
        <v>600107</v>
      </c>
      <c r="D177" s="8">
        <f>[4]TDSheet!$U$37</f>
        <v>381.93</v>
      </c>
      <c r="E177" s="14">
        <f t="shared" si="12"/>
        <v>343.74</v>
      </c>
      <c r="F177" s="3" t="s">
        <v>0</v>
      </c>
      <c r="G177" s="3" t="s">
        <v>166</v>
      </c>
      <c r="H177" s="4"/>
      <c r="I177" s="4" t="s">
        <v>116</v>
      </c>
      <c r="J177" s="270">
        <f>VLOOKUP(C177,[2]Лист1!$A$4:$C$10020,3,0)</f>
        <v>2</v>
      </c>
      <c r="K177" s="97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</row>
    <row r="178" spans="1:22" s="55" customFormat="1" ht="100.5" customHeight="1" thickTop="1" thickBot="1" x14ac:dyDescent="0.3">
      <c r="A178" s="163"/>
      <c r="B178" s="7" t="s">
        <v>491</v>
      </c>
      <c r="C178" s="6">
        <v>600108</v>
      </c>
      <c r="D178" s="8">
        <v>453.89</v>
      </c>
      <c r="E178" s="14">
        <f t="shared" si="12"/>
        <v>408.5</v>
      </c>
      <c r="F178" s="3" t="s">
        <v>0</v>
      </c>
      <c r="G178" s="3" t="s">
        <v>166</v>
      </c>
      <c r="H178" s="4"/>
      <c r="I178" s="4" t="s">
        <v>116</v>
      </c>
      <c r="J178" s="270">
        <f>VLOOKUP(C178,[2]Лист1!$A$4:$C$10020,3,0)</f>
        <v>1087</v>
      </c>
      <c r="K178" s="97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</row>
    <row r="179" spans="1:22" s="55" customFormat="1" ht="100.5" customHeight="1" thickTop="1" thickBot="1" x14ac:dyDescent="0.3">
      <c r="A179" s="163"/>
      <c r="B179" s="7" t="s">
        <v>492</v>
      </c>
      <c r="C179" s="6">
        <v>600109</v>
      </c>
      <c r="D179" s="8">
        <v>746.85</v>
      </c>
      <c r="E179" s="14">
        <f t="shared" si="12"/>
        <v>672.17</v>
      </c>
      <c r="F179" s="3" t="s">
        <v>0</v>
      </c>
      <c r="G179" s="3" t="s">
        <v>166</v>
      </c>
      <c r="H179" s="4"/>
      <c r="I179" s="4" t="s">
        <v>116</v>
      </c>
      <c r="J179" s="270">
        <f>VLOOKUP(C179,[2]Лист1!$A$4:$C$10020,3,0)</f>
        <v>61</v>
      </c>
      <c r="K179" s="97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</row>
    <row r="180" spans="1:22" s="55" customFormat="1" ht="100.5" customHeight="1" thickTop="1" thickBot="1" x14ac:dyDescent="0.3">
      <c r="A180" s="163"/>
      <c r="B180" s="7" t="s">
        <v>493</v>
      </c>
      <c r="C180" s="6">
        <v>600110</v>
      </c>
      <c r="D180" s="8">
        <v>836.59</v>
      </c>
      <c r="E180" s="14">
        <f t="shared" si="12"/>
        <v>752.93</v>
      </c>
      <c r="F180" s="3" t="s">
        <v>0</v>
      </c>
      <c r="G180" s="3" t="s">
        <v>369</v>
      </c>
      <c r="H180" s="4"/>
      <c r="I180" s="4" t="s">
        <v>116</v>
      </c>
      <c r="J180" s="270">
        <f>VLOOKUP(C180,[2]Лист1!$A$4:$C$10020,3,0)</f>
        <v>2</v>
      </c>
      <c r="K180" s="97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</row>
    <row r="181" spans="1:22" s="45" customFormat="1" ht="66.75" customHeight="1" thickTop="1" thickBot="1" x14ac:dyDescent="0.3">
      <c r="A181" s="81" t="s">
        <v>65</v>
      </c>
      <c r="B181" s="82"/>
      <c r="C181" s="88"/>
      <c r="D181" s="109"/>
      <c r="E181" s="132"/>
      <c r="F181" s="132"/>
      <c r="G181" s="87"/>
      <c r="H181" s="87"/>
      <c r="I181" s="134"/>
      <c r="J181" s="271"/>
      <c r="K181" s="11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</row>
    <row r="182" spans="1:22" s="45" customFormat="1" ht="173.25" customHeight="1" thickTop="1" thickBot="1" x14ac:dyDescent="0.3">
      <c r="A182" s="104"/>
      <c r="B182" s="5" t="s">
        <v>494</v>
      </c>
      <c r="C182" s="2">
        <v>4100003</v>
      </c>
      <c r="D182" s="8">
        <v>40.29</v>
      </c>
      <c r="E182" s="14">
        <f>ROUND(D182*(1-E$12),2)</f>
        <v>36.26</v>
      </c>
      <c r="F182" s="3" t="s">
        <v>0</v>
      </c>
      <c r="G182" s="3" t="s">
        <v>171</v>
      </c>
      <c r="H182" s="12" t="s">
        <v>9</v>
      </c>
      <c r="I182" s="4" t="s">
        <v>144</v>
      </c>
      <c r="J182" s="270">
        <f>VLOOKUP(C182,[2]Лист1!$A$4:$C$10020,3,0)</f>
        <v>370</v>
      </c>
      <c r="K182" s="97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</row>
    <row r="183" spans="1:22" s="45" customFormat="1" ht="177" customHeight="1" thickTop="1" thickBot="1" x14ac:dyDescent="0.3">
      <c r="A183" s="104"/>
      <c r="B183" s="5" t="s">
        <v>495</v>
      </c>
      <c r="C183" s="2">
        <v>4100004</v>
      </c>
      <c r="D183" s="8">
        <v>42.38</v>
      </c>
      <c r="E183" s="14">
        <f>ROUND(D183*(1-E$12),2)</f>
        <v>38.14</v>
      </c>
      <c r="F183" s="3" t="s">
        <v>0</v>
      </c>
      <c r="G183" s="3" t="s">
        <v>332</v>
      </c>
      <c r="H183" s="12" t="s">
        <v>9</v>
      </c>
      <c r="I183" s="4" t="s">
        <v>144</v>
      </c>
      <c r="J183" s="270">
        <f>VLOOKUP(C183,[2]Лист1!$A$4:$C$10020,3,0)</f>
        <v>65</v>
      </c>
      <c r="K183" s="97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</row>
    <row r="184" spans="1:22" s="45" customFormat="1" ht="177" customHeight="1" thickTop="1" thickBot="1" x14ac:dyDescent="0.3">
      <c r="A184" s="104"/>
      <c r="B184" s="5" t="s">
        <v>496</v>
      </c>
      <c r="C184" s="2">
        <v>4100005</v>
      </c>
      <c r="D184" s="8">
        <v>98.07</v>
      </c>
      <c r="E184" s="14">
        <f t="shared" ref="E184" si="14">ROUND(D184*(1-E$12),2)</f>
        <v>88.26</v>
      </c>
      <c r="F184" s="3" t="s">
        <v>0</v>
      </c>
      <c r="G184" s="3" t="s">
        <v>370</v>
      </c>
      <c r="H184" s="12" t="s">
        <v>11</v>
      </c>
      <c r="I184" s="4" t="s">
        <v>148</v>
      </c>
      <c r="J184" s="270">
        <f>VLOOKUP(C184,[2]Лист1!$A$4:$C$10020,3,0)</f>
        <v>62</v>
      </c>
      <c r="K184" s="97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</row>
    <row r="185" spans="1:22" s="45" customFormat="1" ht="64.5" customHeight="1" thickTop="1" thickBot="1" x14ac:dyDescent="0.3">
      <c r="A185" s="81" t="s">
        <v>298</v>
      </c>
      <c r="B185" s="82"/>
      <c r="C185" s="88"/>
      <c r="D185" s="109"/>
      <c r="E185" s="89"/>
      <c r="F185" s="89"/>
      <c r="G185" s="91"/>
      <c r="H185" s="91"/>
      <c r="I185" s="134"/>
      <c r="J185" s="271"/>
      <c r="K185" s="11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</row>
    <row r="186" spans="1:22" s="55" customFormat="1" ht="112.5" customHeight="1" thickTop="1" thickBot="1" x14ac:dyDescent="0.3">
      <c r="A186" s="163"/>
      <c r="B186" s="5" t="s">
        <v>497</v>
      </c>
      <c r="C186" s="2">
        <v>1400104</v>
      </c>
      <c r="D186" s="8">
        <f>[4]TDSheet!$U$39</f>
        <v>69.66</v>
      </c>
      <c r="E186" s="14">
        <f t="shared" ref="E186" si="15">ROUND(D186*(1-E$12),2)</f>
        <v>62.69</v>
      </c>
      <c r="F186" s="3" t="s">
        <v>0</v>
      </c>
      <c r="G186" s="4" t="s">
        <v>161</v>
      </c>
      <c r="H186" s="4" t="s">
        <v>10</v>
      </c>
      <c r="I186" s="4" t="s">
        <v>138</v>
      </c>
      <c r="J186" s="270">
        <f>VLOOKUP(C186,[2]Лист1!$A$4:$C$10020,3,0)</f>
        <v>380</v>
      </c>
      <c r="K186" s="97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</row>
    <row r="187" spans="1:22" ht="112.5" customHeight="1" thickTop="1" thickBot="1" x14ac:dyDescent="0.3">
      <c r="B187" s="9" t="s">
        <v>498</v>
      </c>
      <c r="C187" s="10">
        <v>1400108</v>
      </c>
      <c r="D187" s="8">
        <v>210.64</v>
      </c>
      <c r="E187" s="14">
        <f>ROUND(D187*(1-E$12),2)</f>
        <v>189.58</v>
      </c>
      <c r="F187" s="3" t="s">
        <v>0</v>
      </c>
      <c r="G187" s="11" t="s">
        <v>154</v>
      </c>
      <c r="H187" s="4" t="s">
        <v>10</v>
      </c>
      <c r="I187" s="4" t="s">
        <v>116</v>
      </c>
      <c r="J187" s="270">
        <f>VLOOKUP(C187,[2]Лист1!$A$4:$C$10020,3,0)</f>
        <v>21</v>
      </c>
      <c r="K187" s="97"/>
    </row>
    <row r="188" spans="1:22" s="45" customFormat="1" ht="82.5" customHeight="1" thickTop="1" thickBot="1" x14ac:dyDescent="0.3">
      <c r="A188" s="81" t="s">
        <v>85</v>
      </c>
      <c r="B188" s="82"/>
      <c r="C188" s="187"/>
      <c r="D188" s="109"/>
      <c r="E188" s="188"/>
      <c r="F188" s="188"/>
      <c r="G188" s="87"/>
      <c r="H188" s="87"/>
      <c r="I188" s="189"/>
      <c r="J188" s="271"/>
      <c r="K188" s="11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</row>
    <row r="189" spans="1:22" s="45" customFormat="1" ht="75" customHeight="1" thickTop="1" thickBot="1" x14ac:dyDescent="0.3">
      <c r="A189" s="81" t="s">
        <v>331</v>
      </c>
      <c r="B189" s="82"/>
      <c r="C189" s="88"/>
      <c r="D189" s="109"/>
      <c r="E189" s="132"/>
      <c r="F189" s="132"/>
      <c r="G189" s="87"/>
      <c r="H189" s="87"/>
      <c r="I189" s="134"/>
      <c r="J189" s="271"/>
      <c r="K189" s="11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</row>
    <row r="190" spans="1:22" s="45" customFormat="1" ht="222" customHeight="1" thickTop="1" thickBot="1" x14ac:dyDescent="0.3">
      <c r="A190" s="196"/>
      <c r="B190" s="115" t="s">
        <v>323</v>
      </c>
      <c r="C190" s="3">
        <v>3100801</v>
      </c>
      <c r="D190" s="8">
        <v>10.4</v>
      </c>
      <c r="E190" s="14">
        <f>ROUND(D190*(1-E$12),2)</f>
        <v>9.36</v>
      </c>
      <c r="F190" s="3" t="s">
        <v>0</v>
      </c>
      <c r="G190" s="3" t="s">
        <v>178</v>
      </c>
      <c r="H190" s="4" t="s">
        <v>312</v>
      </c>
      <c r="I190" s="4" t="s">
        <v>346</v>
      </c>
      <c r="J190" s="270">
        <f>VLOOKUP(C190,[2]Лист1!$A$4:$C$10020,3,0)</f>
        <v>5716</v>
      </c>
      <c r="K190" s="97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</row>
    <row r="191" spans="1:22" s="45" customFormat="1" ht="214.5" customHeight="1" thickTop="1" thickBot="1" x14ac:dyDescent="0.3">
      <c r="A191" s="197"/>
      <c r="B191" s="100" t="s">
        <v>324</v>
      </c>
      <c r="C191" s="146">
        <v>3100802</v>
      </c>
      <c r="D191" s="8">
        <v>12.65</v>
      </c>
      <c r="E191" s="14">
        <f>ROUND(D191*(1-E$12),2)</f>
        <v>11.39</v>
      </c>
      <c r="F191" s="3" t="s">
        <v>0</v>
      </c>
      <c r="G191" s="146" t="s">
        <v>179</v>
      </c>
      <c r="H191" s="4" t="s">
        <v>312</v>
      </c>
      <c r="I191" s="4" t="s">
        <v>346</v>
      </c>
      <c r="J191" s="270">
        <f>VLOOKUP(C191,[2]Лист1!$A$4:$C$10020,3,0)</f>
        <v>3835</v>
      </c>
      <c r="K191" s="125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</row>
    <row r="192" spans="1:22" s="45" customFormat="1" ht="60.75" customHeight="1" thickTop="1" thickBot="1" x14ac:dyDescent="0.3">
      <c r="A192" s="81" t="s">
        <v>66</v>
      </c>
      <c r="B192" s="82"/>
      <c r="C192" s="88"/>
      <c r="D192" s="109"/>
      <c r="E192" s="132"/>
      <c r="F192" s="132"/>
      <c r="G192" s="87"/>
      <c r="H192" s="87"/>
      <c r="I192" s="134"/>
      <c r="J192" s="271"/>
      <c r="K192" s="11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</row>
    <row r="193" spans="1:22" s="45" customFormat="1" ht="150" customHeight="1" thickTop="1" thickBot="1" x14ac:dyDescent="0.3">
      <c r="A193" s="4"/>
      <c r="B193" s="5" t="s">
        <v>499</v>
      </c>
      <c r="C193" s="2">
        <v>1510102</v>
      </c>
      <c r="D193" s="8">
        <v>6.52</v>
      </c>
      <c r="E193" s="14">
        <f>ROUND(D193*(1-E$12),2)</f>
        <v>5.87</v>
      </c>
      <c r="F193" s="3" t="s">
        <v>0</v>
      </c>
      <c r="G193" s="3" t="s">
        <v>172</v>
      </c>
      <c r="H193" s="4" t="s">
        <v>7</v>
      </c>
      <c r="I193" s="4" t="s">
        <v>361</v>
      </c>
      <c r="J193" s="270">
        <f>VLOOKUP(C193,[2]Лист1!$A$4:$C$10020,3,0)</f>
        <v>14113</v>
      </c>
      <c r="K193" s="97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</row>
    <row r="194" spans="1:22" s="45" customFormat="1" ht="162.75" customHeight="1" thickTop="1" thickBot="1" x14ac:dyDescent="0.3">
      <c r="A194" s="103"/>
      <c r="B194" s="198" t="s">
        <v>500</v>
      </c>
      <c r="C194" s="166">
        <v>1510103</v>
      </c>
      <c r="D194" s="8">
        <v>8.91</v>
      </c>
      <c r="E194" s="184">
        <f>ROUND(D194*(1-E$12),2)</f>
        <v>8.02</v>
      </c>
      <c r="F194" s="3" t="s">
        <v>0</v>
      </c>
      <c r="G194" s="186" t="s">
        <v>173</v>
      </c>
      <c r="H194" s="4" t="s">
        <v>7</v>
      </c>
      <c r="I194" s="4" t="s">
        <v>361</v>
      </c>
      <c r="J194" s="270">
        <f>VLOOKUP(C194,[2]Лист1!$A$4:$C$10020,3,0)</f>
        <v>9251</v>
      </c>
      <c r="K194" s="97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</row>
    <row r="195" spans="1:22" s="45" customFormat="1" ht="117.75" customHeight="1" thickTop="1" thickBot="1" x14ac:dyDescent="0.3">
      <c r="A195" s="81" t="s">
        <v>217</v>
      </c>
      <c r="B195" s="82"/>
      <c r="C195" s="88"/>
      <c r="D195" s="109"/>
      <c r="E195" s="132"/>
      <c r="F195" s="132"/>
      <c r="G195" s="87"/>
      <c r="H195" s="87"/>
      <c r="I195" s="134"/>
      <c r="J195" s="271"/>
      <c r="K195" s="11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</row>
    <row r="196" spans="1:22" s="55" customFormat="1" ht="117.75" customHeight="1" thickTop="1" thickBot="1" x14ac:dyDescent="0.3">
      <c r="A196" s="161"/>
      <c r="B196" s="7" t="s">
        <v>501</v>
      </c>
      <c r="C196" s="2">
        <v>1500102</v>
      </c>
      <c r="D196" s="8">
        <v>16.920000000000002</v>
      </c>
      <c r="E196" s="14">
        <f t="shared" ref="E196:E202" si="16">ROUND(D196*(1-E$12),2)</f>
        <v>15.23</v>
      </c>
      <c r="F196" s="3" t="s">
        <v>0</v>
      </c>
      <c r="G196" s="3" t="s">
        <v>175</v>
      </c>
      <c r="H196" s="4" t="s">
        <v>8</v>
      </c>
      <c r="I196" s="4" t="s">
        <v>8</v>
      </c>
      <c r="J196" s="270">
        <f>VLOOKUP(C196,[2]Лист1!$A$4:$C$10020,3,0)</f>
        <v>1400</v>
      </c>
      <c r="K196" s="97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</row>
    <row r="197" spans="1:22" s="45" customFormat="1" ht="117.75" customHeight="1" thickTop="1" thickBot="1" x14ac:dyDescent="0.3">
      <c r="A197" s="186"/>
      <c r="B197" s="7" t="s">
        <v>502</v>
      </c>
      <c r="C197" s="2">
        <v>1500104</v>
      </c>
      <c r="D197" s="8">
        <v>26.29</v>
      </c>
      <c r="E197" s="14">
        <f t="shared" si="16"/>
        <v>23.66</v>
      </c>
      <c r="F197" s="3" t="s">
        <v>0</v>
      </c>
      <c r="G197" s="3" t="s">
        <v>156</v>
      </c>
      <c r="H197" s="4" t="s">
        <v>8</v>
      </c>
      <c r="I197" s="4" t="s">
        <v>8</v>
      </c>
      <c r="J197" s="270">
        <f>VLOOKUP(C197,[2]Лист1!$A$4:$C$10020,3,0)</f>
        <v>550</v>
      </c>
      <c r="K197" s="97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</row>
    <row r="198" spans="1:22" s="55" customFormat="1" ht="117.75" customHeight="1" thickTop="1" thickBot="1" x14ac:dyDescent="0.3">
      <c r="A198" s="161"/>
      <c r="B198" s="7" t="s">
        <v>503</v>
      </c>
      <c r="C198" s="2">
        <v>1500105</v>
      </c>
      <c r="D198" s="8">
        <v>37.840000000000003</v>
      </c>
      <c r="E198" s="14">
        <f t="shared" si="16"/>
        <v>34.06</v>
      </c>
      <c r="F198" s="3" t="s">
        <v>0</v>
      </c>
      <c r="G198" s="3" t="s">
        <v>174</v>
      </c>
      <c r="H198" s="12" t="s">
        <v>8</v>
      </c>
      <c r="I198" s="4" t="s">
        <v>8</v>
      </c>
      <c r="J198" s="270">
        <f>VLOOKUP(C198,[2]Лист1!$A$4:$C$10020,3,0)</f>
        <v>100</v>
      </c>
      <c r="K198" s="97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</row>
    <row r="199" spans="1:22" s="55" customFormat="1" ht="117.75" customHeight="1" thickTop="1" thickBot="1" x14ac:dyDescent="0.3">
      <c r="A199" s="161"/>
      <c r="B199" s="7" t="s">
        <v>504</v>
      </c>
      <c r="C199" s="2">
        <v>1500107</v>
      </c>
      <c r="D199" s="8">
        <v>53.35</v>
      </c>
      <c r="E199" s="14">
        <f t="shared" si="16"/>
        <v>48.02</v>
      </c>
      <c r="F199" s="3" t="s">
        <v>0</v>
      </c>
      <c r="G199" s="3" t="s">
        <v>163</v>
      </c>
      <c r="H199" s="12" t="s">
        <v>113</v>
      </c>
      <c r="I199" s="4" t="s">
        <v>113</v>
      </c>
      <c r="J199" s="270">
        <f>VLOOKUP(C199,[2]Лист1!$A$4:$C$10020,3,0)</f>
        <v>240</v>
      </c>
      <c r="K199" s="97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</row>
    <row r="200" spans="1:22" s="45" customFormat="1" ht="117.75" customHeight="1" thickTop="1" thickBot="1" x14ac:dyDescent="0.3">
      <c r="A200" s="186"/>
      <c r="B200" s="7" t="s">
        <v>505</v>
      </c>
      <c r="C200" s="2">
        <v>1500106</v>
      </c>
      <c r="D200" s="8">
        <v>73.650000000000006</v>
      </c>
      <c r="E200" s="14">
        <f t="shared" si="16"/>
        <v>66.290000000000006</v>
      </c>
      <c r="F200" s="3" t="s">
        <v>0</v>
      </c>
      <c r="G200" s="3" t="s">
        <v>163</v>
      </c>
      <c r="H200" s="12" t="s">
        <v>9</v>
      </c>
      <c r="I200" s="4" t="s">
        <v>9</v>
      </c>
      <c r="J200" s="270">
        <f>VLOOKUP(C200,[2]Лист1!$A$4:$C$10020,3,0)</f>
        <v>74</v>
      </c>
      <c r="K200" s="97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</row>
    <row r="201" spans="1:22" s="45" customFormat="1" ht="117.75" customHeight="1" thickTop="1" thickBot="1" x14ac:dyDescent="0.3">
      <c r="A201" s="186"/>
      <c r="B201" s="7" t="s">
        <v>506</v>
      </c>
      <c r="C201" s="15">
        <v>1500407</v>
      </c>
      <c r="D201" s="8">
        <v>47</v>
      </c>
      <c r="E201" s="14">
        <f t="shared" si="16"/>
        <v>42.3</v>
      </c>
      <c r="F201" s="3" t="s">
        <v>0</v>
      </c>
      <c r="G201" s="3" t="s">
        <v>163</v>
      </c>
      <c r="H201" s="12" t="s">
        <v>9</v>
      </c>
      <c r="I201" s="4" t="s">
        <v>9</v>
      </c>
      <c r="J201" s="270">
        <f>VLOOKUP(C201,[2]Лист1!$A$4:$C$10020,3,0)</f>
        <v>177</v>
      </c>
      <c r="K201" s="97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</row>
    <row r="202" spans="1:22" s="45" customFormat="1" ht="117.75" customHeight="1" thickTop="1" thickBot="1" x14ac:dyDescent="0.3">
      <c r="A202" s="77"/>
      <c r="B202" s="7" t="s">
        <v>507</v>
      </c>
      <c r="C202" s="2">
        <v>1500307</v>
      </c>
      <c r="D202" s="8">
        <v>158.72</v>
      </c>
      <c r="E202" s="14">
        <f t="shared" si="16"/>
        <v>142.85</v>
      </c>
      <c r="F202" s="3" t="s">
        <v>0</v>
      </c>
      <c r="G202" s="3" t="s">
        <v>163</v>
      </c>
      <c r="H202" s="12" t="s">
        <v>13</v>
      </c>
      <c r="I202" s="4" t="s">
        <v>13</v>
      </c>
      <c r="J202" s="270">
        <f>VLOOKUP(C202,[2]Лист1!$A$4:$C$10020,3,0)</f>
        <v>120</v>
      </c>
      <c r="K202" s="97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</row>
    <row r="203" spans="1:22" s="45" customFormat="1" ht="64.5" customHeight="1" thickTop="1" thickBot="1" x14ac:dyDescent="0.3">
      <c r="A203" s="81" t="s">
        <v>219</v>
      </c>
      <c r="B203" s="82"/>
      <c r="C203" s="88"/>
      <c r="D203" s="109"/>
      <c r="E203" s="132"/>
      <c r="F203" s="132"/>
      <c r="G203" s="91"/>
      <c r="H203" s="91"/>
      <c r="I203" s="134"/>
      <c r="J203" s="271"/>
      <c r="K203" s="11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</row>
    <row r="204" spans="1:22" s="45" customFormat="1" ht="113.25" customHeight="1" thickTop="1" thickBot="1" x14ac:dyDescent="0.3">
      <c r="A204" s="103"/>
      <c r="B204" s="7" t="s">
        <v>508</v>
      </c>
      <c r="C204" s="2">
        <v>1500805</v>
      </c>
      <c r="D204" s="8">
        <v>7.61</v>
      </c>
      <c r="E204" s="14">
        <f>ROUND(D204*(1-E$12),2)</f>
        <v>6.85</v>
      </c>
      <c r="F204" s="3" t="s">
        <v>0</v>
      </c>
      <c r="G204" s="3" t="s">
        <v>163</v>
      </c>
      <c r="H204" s="12" t="s">
        <v>7</v>
      </c>
      <c r="I204" s="4" t="s">
        <v>116</v>
      </c>
      <c r="J204" s="270">
        <f>VLOOKUP(C204,[2]Лист1!$A$4:$C$10020,3,0)</f>
        <v>757</v>
      </c>
      <c r="K204" s="97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</row>
    <row r="205" spans="1:22" s="45" customFormat="1" ht="113.25" customHeight="1" thickTop="1" thickBot="1" x14ac:dyDescent="0.3">
      <c r="A205" s="103"/>
      <c r="B205" s="199" t="s">
        <v>509</v>
      </c>
      <c r="C205" s="10">
        <v>1500807</v>
      </c>
      <c r="D205" s="8">
        <v>10.220000000000001</v>
      </c>
      <c r="E205" s="135">
        <f>ROUND(D205*(1-E$12),2)</f>
        <v>9.1999999999999993</v>
      </c>
      <c r="F205" s="3" t="s">
        <v>0</v>
      </c>
      <c r="G205" s="258" t="s">
        <v>150</v>
      </c>
      <c r="H205" s="200" t="s">
        <v>8</v>
      </c>
      <c r="I205" s="4" t="s">
        <v>116</v>
      </c>
      <c r="J205" s="270">
        <f>VLOOKUP(C205,[2]Лист1!$A$4:$C$10020,3,0)</f>
        <v>46</v>
      </c>
      <c r="K205" s="97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</row>
    <row r="206" spans="1:22" s="45" customFormat="1" ht="61.5" customHeight="1" thickTop="1" thickBot="1" x14ac:dyDescent="0.3">
      <c r="A206" s="81" t="s">
        <v>220</v>
      </c>
      <c r="B206" s="82"/>
      <c r="C206" s="88"/>
      <c r="D206" s="109"/>
      <c r="E206" s="132"/>
      <c r="F206" s="132"/>
      <c r="G206" s="87"/>
      <c r="H206" s="87"/>
      <c r="I206" s="134"/>
      <c r="J206" s="271"/>
      <c r="K206" s="11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</row>
    <row r="207" spans="1:22" s="45" customFormat="1" ht="99.75" customHeight="1" thickTop="1" thickBot="1" x14ac:dyDescent="0.3">
      <c r="A207" s="108"/>
      <c r="B207" s="201" t="s">
        <v>510</v>
      </c>
      <c r="C207" s="165">
        <v>1500601</v>
      </c>
      <c r="D207" s="8">
        <v>2.27</v>
      </c>
      <c r="E207" s="14">
        <f>ROUND(D207*(1-E$12),2)</f>
        <v>2.04</v>
      </c>
      <c r="F207" s="3" t="s">
        <v>0</v>
      </c>
      <c r="G207" s="3" t="s">
        <v>154</v>
      </c>
      <c r="H207" s="4"/>
      <c r="I207" s="4" t="s">
        <v>116</v>
      </c>
      <c r="J207" s="270">
        <f>VLOOKUP(C207,[2]Лист1!$A$4:$C$10020,3,0)</f>
        <v>345</v>
      </c>
      <c r="K207" s="97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</row>
    <row r="208" spans="1:22" s="45" customFormat="1" ht="120" customHeight="1" thickTop="1" thickBot="1" x14ac:dyDescent="0.3">
      <c r="A208" s="186"/>
      <c r="B208" s="202" t="s">
        <v>511</v>
      </c>
      <c r="C208" s="2">
        <v>1500603</v>
      </c>
      <c r="D208" s="8">
        <v>2.27</v>
      </c>
      <c r="E208" s="14">
        <f>ROUND(D208*(1-E$12),2)</f>
        <v>2.04</v>
      </c>
      <c r="F208" s="3" t="s">
        <v>0</v>
      </c>
      <c r="G208" s="3" t="s">
        <v>154</v>
      </c>
      <c r="H208" s="4"/>
      <c r="I208" s="4" t="s">
        <v>116</v>
      </c>
      <c r="J208" s="270">
        <f>VLOOKUP(C208,[2]Лист1!$A$4:$C$10020,3,0)</f>
        <v>206</v>
      </c>
      <c r="K208" s="97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</row>
    <row r="209" spans="1:22" s="45" customFormat="1" ht="102.75" customHeight="1" thickTop="1" thickBot="1" x14ac:dyDescent="0.3">
      <c r="A209" s="186"/>
      <c r="B209" s="202" t="s">
        <v>512</v>
      </c>
      <c r="C209" s="10">
        <v>1500604</v>
      </c>
      <c r="D209" s="8">
        <v>2.72</v>
      </c>
      <c r="E209" s="135">
        <f>ROUND(D209*(1-E$12),2)</f>
        <v>2.4500000000000002</v>
      </c>
      <c r="F209" s="3" t="s">
        <v>0</v>
      </c>
      <c r="G209" s="3" t="s">
        <v>154</v>
      </c>
      <c r="H209" s="4"/>
      <c r="I209" s="4" t="s">
        <v>116</v>
      </c>
      <c r="J209" s="270">
        <f>VLOOKUP(C209,[2]Лист1!$A$4:$C$10020,3,0)</f>
        <v>197</v>
      </c>
      <c r="K209" s="97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</row>
    <row r="210" spans="1:22" s="45" customFormat="1" ht="66" customHeight="1" thickTop="1" thickBot="1" x14ac:dyDescent="0.3">
      <c r="A210" s="81" t="s">
        <v>218</v>
      </c>
      <c r="B210" s="82"/>
      <c r="C210" s="134"/>
      <c r="D210" s="109"/>
      <c r="E210" s="203"/>
      <c r="F210" s="132"/>
      <c r="G210" s="87"/>
      <c r="H210" s="87"/>
      <c r="I210" s="134"/>
      <c r="J210" s="271"/>
      <c r="K210" s="11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</row>
    <row r="211" spans="1:22" s="45" customFormat="1" ht="118.5" customHeight="1" thickTop="1" thickBot="1" x14ac:dyDescent="0.3">
      <c r="A211" s="186"/>
      <c r="B211" s="202" t="s">
        <v>513</v>
      </c>
      <c r="C211" s="165">
        <v>1500703</v>
      </c>
      <c r="D211" s="8">
        <v>15.48</v>
      </c>
      <c r="E211" s="96">
        <f>ROUND(D211*(1-E$12),2)</f>
        <v>13.93</v>
      </c>
      <c r="F211" s="3" t="s">
        <v>0</v>
      </c>
      <c r="G211" s="3" t="s">
        <v>154</v>
      </c>
      <c r="H211" s="4"/>
      <c r="I211" s="4" t="s">
        <v>116</v>
      </c>
      <c r="J211" s="270">
        <f>VLOOKUP(C211,[2]Лист1!$A$4:$C$10020,3,0)</f>
        <v>1784</v>
      </c>
      <c r="K211" s="97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</row>
    <row r="212" spans="1:22" s="45" customFormat="1" ht="111" customHeight="1" thickTop="1" thickBot="1" x14ac:dyDescent="0.3">
      <c r="A212" s="186"/>
      <c r="B212" s="202" t="s">
        <v>514</v>
      </c>
      <c r="C212" s="2">
        <v>1500704</v>
      </c>
      <c r="D212" s="8">
        <v>16.13</v>
      </c>
      <c r="E212" s="14">
        <f>ROUND(D212*(1-E$12),2)</f>
        <v>14.52</v>
      </c>
      <c r="F212" s="3" t="s">
        <v>0</v>
      </c>
      <c r="G212" s="3" t="s">
        <v>154</v>
      </c>
      <c r="H212" s="4"/>
      <c r="I212" s="4" t="s">
        <v>116</v>
      </c>
      <c r="J212" s="270">
        <f>VLOOKUP(C212,[2]Лист1!$A$4:$C$10020,3,0)</f>
        <v>2345</v>
      </c>
      <c r="K212" s="97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</row>
    <row r="213" spans="1:22" s="45" customFormat="1" ht="79.5" customHeight="1" thickTop="1" thickBot="1" x14ac:dyDescent="0.3">
      <c r="A213" s="81" t="s">
        <v>221</v>
      </c>
      <c r="B213" s="82"/>
      <c r="C213" s="187"/>
      <c r="D213" s="109"/>
      <c r="E213" s="188"/>
      <c r="F213" s="188"/>
      <c r="G213" s="87"/>
      <c r="H213" s="87"/>
      <c r="I213" s="189"/>
      <c r="J213" s="271"/>
      <c r="K213" s="11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</row>
    <row r="214" spans="1:22" s="45" customFormat="1" ht="79.5" customHeight="1" thickTop="1" thickBot="1" x14ac:dyDescent="0.3">
      <c r="A214" s="81" t="s">
        <v>319</v>
      </c>
      <c r="B214" s="82"/>
      <c r="C214" s="88"/>
      <c r="D214" s="109"/>
      <c r="E214" s="132"/>
      <c r="F214" s="132"/>
      <c r="G214" s="87"/>
      <c r="H214" s="87"/>
      <c r="I214" s="134"/>
      <c r="J214" s="271"/>
      <c r="K214" s="11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</row>
    <row r="215" spans="1:22" s="45" customFormat="1" ht="210.75" customHeight="1" thickTop="1" thickBot="1" x14ac:dyDescent="0.3">
      <c r="A215" s="197"/>
      <c r="B215" s="100" t="s">
        <v>320</v>
      </c>
      <c r="C215" s="146">
        <v>3100208</v>
      </c>
      <c r="D215" s="8">
        <v>5.18</v>
      </c>
      <c r="E215" s="14">
        <f>ROUND(D215*(1-E$12),2)</f>
        <v>4.66</v>
      </c>
      <c r="F215" s="3" t="s">
        <v>0</v>
      </c>
      <c r="G215" s="146" t="s">
        <v>322</v>
      </c>
      <c r="H215" s="4" t="s">
        <v>312</v>
      </c>
      <c r="I215" s="4" t="s">
        <v>346</v>
      </c>
      <c r="J215" s="270">
        <f>VLOOKUP(C215,[2]Лист1!$A$4:$C$10020,3,0)</f>
        <v>6886</v>
      </c>
      <c r="K215" s="125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</row>
    <row r="216" spans="1:22" s="45" customFormat="1" ht="270" customHeight="1" thickTop="1" thickBot="1" x14ac:dyDescent="0.3">
      <c r="A216" s="197"/>
      <c r="B216" s="100" t="s">
        <v>321</v>
      </c>
      <c r="C216" s="146">
        <v>3100213</v>
      </c>
      <c r="D216" s="8">
        <v>8.49</v>
      </c>
      <c r="E216" s="14">
        <f>ROUND(D216*(1-E$12),2)</f>
        <v>7.64</v>
      </c>
      <c r="F216" s="3" t="s">
        <v>0</v>
      </c>
      <c r="G216" s="146" t="s">
        <v>173</v>
      </c>
      <c r="H216" s="4" t="s">
        <v>312</v>
      </c>
      <c r="I216" s="4" t="s">
        <v>346</v>
      </c>
      <c r="J216" s="270">
        <f>VLOOKUP(C216,[2]Лист1!$A$4:$C$10020,3,0)</f>
        <v>1</v>
      </c>
      <c r="K216" s="125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</row>
    <row r="217" spans="1:22" s="45" customFormat="1" ht="69.75" customHeight="1" thickTop="1" thickBot="1" x14ac:dyDescent="0.3">
      <c r="A217" s="81" t="s">
        <v>64</v>
      </c>
      <c r="B217" s="82"/>
      <c r="C217" s="88"/>
      <c r="D217" s="109"/>
      <c r="E217" s="88"/>
      <c r="F217" s="132"/>
      <c r="G217" s="87"/>
      <c r="H217" s="87"/>
      <c r="I217" s="134"/>
      <c r="J217" s="271"/>
      <c r="K217" s="11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</row>
    <row r="218" spans="1:22" s="45" customFormat="1" ht="147.75" customHeight="1" thickTop="1" thickBot="1" x14ac:dyDescent="0.3">
      <c r="A218" s="204"/>
      <c r="B218" s="7" t="s">
        <v>230</v>
      </c>
      <c r="C218" s="166">
        <v>3100201</v>
      </c>
      <c r="D218" s="8">
        <v>5.59</v>
      </c>
      <c r="E218" s="14">
        <f>ROUND(D218*(1-E$12),2)</f>
        <v>5.03</v>
      </c>
      <c r="F218" s="3" t="s">
        <v>0</v>
      </c>
      <c r="G218" s="205" t="s">
        <v>176</v>
      </c>
      <c r="H218" s="195" t="s">
        <v>115</v>
      </c>
      <c r="I218" s="4" t="s">
        <v>188</v>
      </c>
      <c r="J218" s="270">
        <f>VLOOKUP(C218,[2]Лист1!$A$4:$C$10020,3,0)</f>
        <v>83478</v>
      </c>
      <c r="K218" s="125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</row>
    <row r="219" spans="1:22" s="45" customFormat="1" ht="179.25" customHeight="1" thickTop="1" thickBot="1" x14ac:dyDescent="0.3">
      <c r="A219" s="3"/>
      <c r="B219" s="201" t="s">
        <v>348</v>
      </c>
      <c r="C219" s="166">
        <v>3100206</v>
      </c>
      <c r="D219" s="8">
        <v>11.76</v>
      </c>
      <c r="E219" s="14">
        <f>ROUND(D219*(1-E$12),2)</f>
        <v>10.58</v>
      </c>
      <c r="F219" s="3" t="s">
        <v>0</v>
      </c>
      <c r="G219" s="205" t="s">
        <v>173</v>
      </c>
      <c r="H219" s="4" t="s">
        <v>312</v>
      </c>
      <c r="I219" s="4" t="s">
        <v>346</v>
      </c>
      <c r="J219" s="270">
        <f>VLOOKUP(C219,[2]Лист1!$A$4:$C$10020,3,0)</f>
        <v>18</v>
      </c>
      <c r="K219" s="97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</row>
    <row r="220" spans="1:22" s="45" customFormat="1" ht="69" customHeight="1" thickTop="1" thickBot="1" x14ac:dyDescent="0.3">
      <c r="A220" s="206" t="s">
        <v>222</v>
      </c>
      <c r="B220" s="207"/>
      <c r="C220" s="88"/>
      <c r="D220" s="109"/>
      <c r="E220" s="132"/>
      <c r="F220" s="132"/>
      <c r="G220" s="87"/>
      <c r="H220" s="87"/>
      <c r="I220" s="134"/>
      <c r="J220" s="271"/>
      <c r="K220" s="11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</row>
    <row r="221" spans="1:22" s="45" customFormat="1" ht="162" customHeight="1" thickTop="1" thickBot="1" x14ac:dyDescent="0.3">
      <c r="A221" s="4"/>
      <c r="B221" s="99" t="s">
        <v>515</v>
      </c>
      <c r="C221" s="2">
        <v>3100401</v>
      </c>
      <c r="D221" s="8">
        <v>8.64</v>
      </c>
      <c r="E221" s="14">
        <f>ROUND(D221*(1-E$12),2)</f>
        <v>7.78</v>
      </c>
      <c r="F221" s="3" t="s">
        <v>0</v>
      </c>
      <c r="G221" s="3" t="s">
        <v>180</v>
      </c>
      <c r="H221" s="12" t="s">
        <v>8</v>
      </c>
      <c r="I221" s="4" t="s">
        <v>187</v>
      </c>
      <c r="J221" s="270">
        <f>VLOOKUP(C221,[2]Лист1!$A$4:$C$10020,3,0)</f>
        <v>94983</v>
      </c>
      <c r="K221" s="97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</row>
    <row r="222" spans="1:22" s="45" customFormat="1" ht="148.5" customHeight="1" thickTop="1" thickBot="1" x14ac:dyDescent="0.3">
      <c r="A222" s="103"/>
      <c r="B222" s="175" t="s">
        <v>516</v>
      </c>
      <c r="C222" s="166">
        <v>3100402</v>
      </c>
      <c r="D222" s="8">
        <v>10.37</v>
      </c>
      <c r="E222" s="184">
        <f>ROUND(D222*(1-E$12),2)</f>
        <v>9.33</v>
      </c>
      <c r="F222" s="3" t="s">
        <v>0</v>
      </c>
      <c r="G222" s="186" t="s">
        <v>177</v>
      </c>
      <c r="H222" s="78" t="s">
        <v>8</v>
      </c>
      <c r="I222" s="4" t="s">
        <v>187</v>
      </c>
      <c r="J222" s="270">
        <f>VLOOKUP(C222,[2]Лист1!$A$4:$C$10020,3,0)</f>
        <v>83820</v>
      </c>
      <c r="K222" s="97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</row>
    <row r="223" spans="1:22" s="45" customFormat="1" ht="218.25" customHeight="1" thickTop="1" thickBot="1" x14ac:dyDescent="0.3">
      <c r="A223" s="208"/>
      <c r="B223" s="99" t="s">
        <v>517</v>
      </c>
      <c r="C223" s="4" t="s">
        <v>359</v>
      </c>
      <c r="D223" s="8">
        <v>65.040000000000006</v>
      </c>
      <c r="E223" s="14">
        <f>ROUND(D223*(1-E$12),2)</f>
        <v>58.54</v>
      </c>
      <c r="F223" s="3" t="s">
        <v>267</v>
      </c>
      <c r="G223" s="3"/>
      <c r="H223" s="167" t="s">
        <v>12</v>
      </c>
      <c r="I223" s="167" t="s">
        <v>347</v>
      </c>
      <c r="J223" s="270">
        <f>VLOOKUP(C223,[2]Лист1!$A$4:$C$10020,3,0)</f>
        <v>115</v>
      </c>
      <c r="K223" s="97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</row>
    <row r="224" spans="1:22" s="45" customFormat="1" ht="74.25" customHeight="1" thickTop="1" thickBot="1" x14ac:dyDescent="0.3">
      <c r="A224" s="206" t="s">
        <v>310</v>
      </c>
      <c r="B224" s="207"/>
      <c r="C224" s="88"/>
      <c r="D224" s="109"/>
      <c r="E224" s="132"/>
      <c r="F224" s="132"/>
      <c r="G224" s="87"/>
      <c r="H224" s="87"/>
      <c r="I224" s="134"/>
      <c r="J224" s="271"/>
      <c r="K224" s="11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</row>
    <row r="225" spans="1:22" s="45" customFormat="1" ht="242.25" customHeight="1" thickTop="1" thickBot="1" x14ac:dyDescent="0.3">
      <c r="A225" s="208"/>
      <c r="B225" s="99" t="s">
        <v>518</v>
      </c>
      <c r="C225" s="3">
        <v>3100504</v>
      </c>
      <c r="D225" s="8">
        <v>15.13</v>
      </c>
      <c r="E225" s="14">
        <f>ROUND(D225*(1-E$12),2)</f>
        <v>13.62</v>
      </c>
      <c r="F225" s="3" t="s">
        <v>0</v>
      </c>
      <c r="G225" s="3" t="s">
        <v>311</v>
      </c>
      <c r="H225" s="4" t="s">
        <v>312</v>
      </c>
      <c r="I225" s="4" t="s">
        <v>346</v>
      </c>
      <c r="J225" s="270">
        <f>VLOOKUP(C225,[2]Лист1!$A$4:$C$10020,3,0)</f>
        <v>2599</v>
      </c>
      <c r="K225" s="97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</row>
    <row r="226" spans="1:22" s="45" customFormat="1" ht="200.25" customHeight="1" thickTop="1" thickBot="1" x14ac:dyDescent="0.3">
      <c r="A226" s="208"/>
      <c r="B226" s="99" t="s">
        <v>519</v>
      </c>
      <c r="C226" s="3">
        <v>3100701</v>
      </c>
      <c r="D226" s="8">
        <f>[3]TDSheet!U42</f>
        <v>22.59</v>
      </c>
      <c r="E226" s="14">
        <f>ROUND(D226*(1-E$12),2)</f>
        <v>20.329999999999998</v>
      </c>
      <c r="F226" s="3" t="s">
        <v>0</v>
      </c>
      <c r="G226" s="3" t="s">
        <v>311</v>
      </c>
      <c r="H226" s="4" t="s">
        <v>312</v>
      </c>
      <c r="I226" s="4" t="s">
        <v>346</v>
      </c>
      <c r="J226" s="270">
        <f>VLOOKUP(C226,[2]Лист1!$A$4:$C$10020,3,0)</f>
        <v>4101</v>
      </c>
      <c r="K226" s="97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</row>
    <row r="227" spans="1:22" s="45" customFormat="1" ht="196.5" customHeight="1" thickTop="1" thickBot="1" x14ac:dyDescent="0.3">
      <c r="A227" s="208"/>
      <c r="B227" s="99" t="s">
        <v>520</v>
      </c>
      <c r="C227" s="3">
        <v>3100702</v>
      </c>
      <c r="D227" s="8">
        <f>[3]TDSheet!U43</f>
        <v>26.06</v>
      </c>
      <c r="E227" s="14">
        <f>ROUND(D227*(1-E$12),2)</f>
        <v>23.45</v>
      </c>
      <c r="F227" s="3" t="s">
        <v>0</v>
      </c>
      <c r="G227" s="3" t="s">
        <v>311</v>
      </c>
      <c r="H227" s="4" t="s">
        <v>312</v>
      </c>
      <c r="I227" s="4" t="s">
        <v>346</v>
      </c>
      <c r="J227" s="270">
        <f>VLOOKUP(C227,[2]Лист1!$A$4:$C$10020,3,0)</f>
        <v>40</v>
      </c>
      <c r="K227" s="97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</row>
    <row r="228" spans="1:22" s="45" customFormat="1" ht="78.75" customHeight="1" thickTop="1" thickBot="1" x14ac:dyDescent="0.3">
      <c r="A228" s="206" t="s">
        <v>313</v>
      </c>
      <c r="B228" s="207"/>
      <c r="C228" s="209"/>
      <c r="D228" s="109"/>
      <c r="E228" s="132"/>
      <c r="F228" s="132"/>
      <c r="G228" s="87"/>
      <c r="H228" s="87"/>
      <c r="I228" s="134"/>
      <c r="J228" s="271"/>
      <c r="K228" s="11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</row>
    <row r="229" spans="1:22" s="45" customFormat="1" ht="234" customHeight="1" thickTop="1" thickBot="1" x14ac:dyDescent="0.3">
      <c r="A229" s="208"/>
      <c r="B229" s="99" t="s">
        <v>314</v>
      </c>
      <c r="C229" s="3">
        <v>3100704</v>
      </c>
      <c r="D229" s="8">
        <v>34.99</v>
      </c>
      <c r="E229" s="14">
        <f>ROUND(D229*(1-E$12),2)</f>
        <v>31.49</v>
      </c>
      <c r="F229" s="3" t="s">
        <v>0</v>
      </c>
      <c r="G229" s="3" t="s">
        <v>311</v>
      </c>
      <c r="H229" s="4" t="s">
        <v>312</v>
      </c>
      <c r="I229" s="4" t="s">
        <v>346</v>
      </c>
      <c r="J229" s="270">
        <f>VLOOKUP(C229,[2]Лист1!$A$4:$C$10020,3,0)</f>
        <v>2260</v>
      </c>
      <c r="K229" s="97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</row>
    <row r="230" spans="1:22" s="45" customFormat="1" ht="236.25" customHeight="1" thickTop="1" thickBot="1" x14ac:dyDescent="0.3">
      <c r="A230" s="208"/>
      <c r="B230" s="99" t="s">
        <v>315</v>
      </c>
      <c r="C230" s="3">
        <v>3100705</v>
      </c>
      <c r="D230" s="8">
        <v>47.69</v>
      </c>
      <c r="E230" s="14">
        <f>ROUND(D230*(1-E$12),2)</f>
        <v>42.92</v>
      </c>
      <c r="F230" s="3" t="s">
        <v>0</v>
      </c>
      <c r="G230" s="3" t="s">
        <v>311</v>
      </c>
      <c r="H230" s="4" t="s">
        <v>312</v>
      </c>
      <c r="I230" s="4" t="s">
        <v>346</v>
      </c>
      <c r="J230" s="270">
        <f>VLOOKUP(C230,[2]Лист1!$A$4:$C$10020,3,0)</f>
        <v>2260</v>
      </c>
      <c r="K230" s="97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</row>
    <row r="231" spans="1:22" s="45" customFormat="1" ht="243.75" customHeight="1" thickTop="1" thickBot="1" x14ac:dyDescent="0.3">
      <c r="A231" s="208"/>
      <c r="B231" s="99" t="s">
        <v>316</v>
      </c>
      <c r="C231" s="3">
        <v>3100706</v>
      </c>
      <c r="D231" s="8">
        <v>66.989999999999995</v>
      </c>
      <c r="E231" s="14">
        <f>ROUND(D231*(1-E$12),2)</f>
        <v>60.29</v>
      </c>
      <c r="F231" s="3" t="s">
        <v>0</v>
      </c>
      <c r="G231" s="3" t="s">
        <v>318</v>
      </c>
      <c r="H231" s="4" t="s">
        <v>312</v>
      </c>
      <c r="I231" s="4" t="s">
        <v>346</v>
      </c>
      <c r="J231" s="270">
        <f>VLOOKUP(C231,[2]Лист1!$A$4:$C$10020,3,0)</f>
        <v>602</v>
      </c>
      <c r="K231" s="97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</row>
    <row r="232" spans="1:22" s="45" customFormat="1" ht="241.5" customHeight="1" thickTop="1" thickBot="1" x14ac:dyDescent="0.3">
      <c r="A232" s="208"/>
      <c r="B232" s="99" t="s">
        <v>317</v>
      </c>
      <c r="C232" s="3">
        <v>3100707</v>
      </c>
      <c r="D232" s="8">
        <v>75.010000000000005</v>
      </c>
      <c r="E232" s="14">
        <f>ROUND(D232*(1-E$12),2)</f>
        <v>67.510000000000005</v>
      </c>
      <c r="F232" s="3" t="s">
        <v>0</v>
      </c>
      <c r="G232" s="3" t="s">
        <v>318</v>
      </c>
      <c r="H232" s="4" t="s">
        <v>312</v>
      </c>
      <c r="I232" s="4" t="s">
        <v>346</v>
      </c>
      <c r="J232" s="270">
        <f>VLOOKUP(C232,[2]Лист1!$A$4:$C$10020,3,0)</f>
        <v>1594</v>
      </c>
      <c r="K232" s="97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</row>
    <row r="233" spans="1:22" s="45" customFormat="1" ht="71.25" customHeight="1" thickTop="1" thickBot="1" x14ac:dyDescent="0.3">
      <c r="A233" s="81" t="s">
        <v>62</v>
      </c>
      <c r="B233" s="176"/>
      <c r="C233" s="88"/>
      <c r="D233" s="109"/>
      <c r="E233" s="132"/>
      <c r="F233" s="132"/>
      <c r="G233" s="87"/>
      <c r="H233" s="87"/>
      <c r="I233" s="134"/>
      <c r="J233" s="271"/>
      <c r="K233" s="11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</row>
    <row r="234" spans="1:22" s="45" customFormat="1" ht="132" customHeight="1" thickTop="1" thickBot="1" x14ac:dyDescent="0.3">
      <c r="A234" s="103"/>
      <c r="B234" s="210" t="s">
        <v>243</v>
      </c>
      <c r="C234" s="166">
        <v>3100101</v>
      </c>
      <c r="D234" s="8">
        <v>1.08</v>
      </c>
      <c r="E234" s="184">
        <v>1.08</v>
      </c>
      <c r="F234" s="3" t="s">
        <v>0</v>
      </c>
      <c r="G234" s="186" t="s">
        <v>178</v>
      </c>
      <c r="H234" s="78" t="s">
        <v>7</v>
      </c>
      <c r="I234" s="4" t="s">
        <v>189</v>
      </c>
      <c r="J234" s="270">
        <f>VLOOKUP(C234,[2]Лист1!$A$4:$C$10020,3,0)</f>
        <v>16325</v>
      </c>
      <c r="K234" s="97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</row>
    <row r="235" spans="1:22" s="45" customFormat="1" ht="115.5" customHeight="1" thickTop="1" thickBot="1" x14ac:dyDescent="0.3">
      <c r="A235" s="81" t="s">
        <v>60</v>
      </c>
      <c r="B235" s="82"/>
      <c r="C235" s="88"/>
      <c r="D235" s="109"/>
      <c r="E235" s="132"/>
      <c r="F235" s="132"/>
      <c r="G235" s="87"/>
      <c r="H235" s="87"/>
      <c r="I235" s="134"/>
      <c r="J235" s="271"/>
      <c r="K235" s="11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</row>
    <row r="236" spans="1:22" s="45" customFormat="1" ht="115.5" customHeight="1" thickTop="1" thickBot="1" x14ac:dyDescent="0.3">
      <c r="A236" s="103"/>
      <c r="B236" s="211" t="s">
        <v>521</v>
      </c>
      <c r="C236" s="165">
        <v>2100101</v>
      </c>
      <c r="D236" s="8">
        <f>[3]TDSheet!$U$17</f>
        <v>4.46</v>
      </c>
      <c r="E236" s="96">
        <f t="shared" ref="E236:E240" si="17">ROUND(D236*(1-E$12),2)</f>
        <v>4.01</v>
      </c>
      <c r="F236" s="3" t="s">
        <v>0</v>
      </c>
      <c r="G236" s="77" t="s">
        <v>181</v>
      </c>
      <c r="H236" s="195" t="s">
        <v>8</v>
      </c>
      <c r="I236" s="4" t="s">
        <v>145</v>
      </c>
      <c r="J236" s="270">
        <f>VLOOKUP(C236,[2]Лист1!$A$4:$C$10020,3,0)</f>
        <v>5350</v>
      </c>
      <c r="K236" s="97"/>
      <c r="L236" s="179"/>
      <c r="M236" s="171"/>
      <c r="N236" s="180"/>
      <c r="O236" s="173"/>
      <c r="P236" s="173"/>
      <c r="Q236" s="173"/>
      <c r="R236" s="181"/>
      <c r="T236" s="31"/>
      <c r="U236" s="31"/>
      <c r="V236" s="31"/>
    </row>
    <row r="237" spans="1:22" s="45" customFormat="1" ht="115.5" customHeight="1" thickTop="1" thickBot="1" x14ac:dyDescent="0.3">
      <c r="A237" s="103"/>
      <c r="B237" s="1" t="s">
        <v>522</v>
      </c>
      <c r="C237" s="2">
        <v>2100108</v>
      </c>
      <c r="D237" s="8">
        <v>31.28</v>
      </c>
      <c r="E237" s="14">
        <f t="shared" si="17"/>
        <v>28.15</v>
      </c>
      <c r="F237" s="3" t="s">
        <v>0</v>
      </c>
      <c r="G237" s="3" t="s">
        <v>157</v>
      </c>
      <c r="H237" s="12" t="s">
        <v>10</v>
      </c>
      <c r="I237" s="4" t="s">
        <v>138</v>
      </c>
      <c r="J237" s="270">
        <f>VLOOKUP(C237,[2]Лист1!$A$4:$C$10020,3,0)</f>
        <v>1630</v>
      </c>
      <c r="K237" s="97"/>
      <c r="L237" s="179"/>
      <c r="M237" s="171"/>
      <c r="N237" s="180"/>
      <c r="O237" s="173"/>
      <c r="P237" s="173"/>
      <c r="Q237" s="173"/>
      <c r="R237" s="181"/>
      <c r="T237" s="31"/>
      <c r="U237" s="31"/>
      <c r="V237" s="31"/>
    </row>
    <row r="238" spans="1:22" s="45" customFormat="1" ht="115.5" customHeight="1" thickTop="1" thickBot="1" x14ac:dyDescent="0.3">
      <c r="A238" s="103"/>
      <c r="B238" s="1" t="s">
        <v>523</v>
      </c>
      <c r="C238" s="2">
        <v>2100110</v>
      </c>
      <c r="D238" s="8">
        <v>78.59</v>
      </c>
      <c r="E238" s="14">
        <f t="shared" si="17"/>
        <v>70.73</v>
      </c>
      <c r="F238" s="3" t="s">
        <v>0</v>
      </c>
      <c r="G238" s="212" t="s">
        <v>182</v>
      </c>
      <c r="H238" s="213" t="s">
        <v>9</v>
      </c>
      <c r="I238" s="4" t="s">
        <v>144</v>
      </c>
      <c r="J238" s="270">
        <f>VLOOKUP(C238,[2]Лист1!$A$4:$C$10020,3,0)</f>
        <v>55</v>
      </c>
      <c r="K238" s="97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</row>
    <row r="239" spans="1:22" s="45" customFormat="1" ht="115.5" customHeight="1" thickTop="1" thickBot="1" x14ac:dyDescent="0.3">
      <c r="A239" s="103"/>
      <c r="B239" s="1" t="s">
        <v>524</v>
      </c>
      <c r="C239" s="2">
        <v>2100111</v>
      </c>
      <c r="D239" s="8">
        <v>72.83</v>
      </c>
      <c r="E239" s="14">
        <f t="shared" si="17"/>
        <v>65.55</v>
      </c>
      <c r="F239" s="3" t="s">
        <v>0</v>
      </c>
      <c r="G239" s="212" t="s">
        <v>154</v>
      </c>
      <c r="H239" s="213" t="s">
        <v>10</v>
      </c>
      <c r="I239" s="4" t="s">
        <v>138</v>
      </c>
      <c r="J239" s="270">
        <f>VLOOKUP(C239,[2]Лист1!$A$4:$C$10020,3,0)</f>
        <v>125</v>
      </c>
      <c r="K239" s="97"/>
      <c r="L239" s="179"/>
      <c r="M239" s="171"/>
      <c r="N239" s="180"/>
      <c r="O239" s="173"/>
      <c r="P239" s="173"/>
      <c r="Q239" s="173"/>
      <c r="R239" s="181"/>
      <c r="T239" s="31"/>
      <c r="U239" s="31"/>
      <c r="V239" s="31"/>
    </row>
    <row r="240" spans="1:22" s="55" customFormat="1" ht="115.5" customHeight="1" thickTop="1" thickBot="1" x14ac:dyDescent="0.3">
      <c r="A240" s="163"/>
      <c r="B240" s="214" t="s">
        <v>525</v>
      </c>
      <c r="C240" s="10">
        <v>2100112</v>
      </c>
      <c r="D240" s="8">
        <v>117.23</v>
      </c>
      <c r="E240" s="135">
        <f t="shared" si="17"/>
        <v>105.51</v>
      </c>
      <c r="F240" s="3" t="s">
        <v>0</v>
      </c>
      <c r="G240" s="258" t="s">
        <v>154</v>
      </c>
      <c r="H240" s="200" t="s">
        <v>12</v>
      </c>
      <c r="I240" s="4" t="s">
        <v>147</v>
      </c>
      <c r="J240" s="270">
        <f>VLOOKUP(C240,[2]Лист1!$A$4:$C$10020,3,0)</f>
        <v>1484</v>
      </c>
      <c r="K240" s="97"/>
      <c r="L240" s="179"/>
      <c r="M240" s="171"/>
      <c r="N240" s="180"/>
      <c r="O240" s="173"/>
      <c r="P240" s="173"/>
      <c r="Q240" s="173"/>
      <c r="R240" s="181"/>
      <c r="T240" s="138"/>
      <c r="U240" s="138"/>
      <c r="V240" s="138"/>
    </row>
    <row r="241" spans="1:22" s="45" customFormat="1" ht="68.25" customHeight="1" thickTop="1" thickBot="1" x14ac:dyDescent="0.3">
      <c r="A241" s="81" t="s">
        <v>109</v>
      </c>
      <c r="B241" s="82"/>
      <c r="C241" s="88"/>
      <c r="D241" s="109"/>
      <c r="E241" s="132"/>
      <c r="F241" s="132"/>
      <c r="G241" s="87"/>
      <c r="H241" s="87"/>
      <c r="I241" s="134"/>
      <c r="J241" s="271"/>
      <c r="K241" s="11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</row>
    <row r="242" spans="1:22" s="45" customFormat="1" ht="132.75" customHeight="1" thickTop="1" thickBot="1" x14ac:dyDescent="0.3">
      <c r="A242" s="103"/>
      <c r="B242" s="198" t="s">
        <v>526</v>
      </c>
      <c r="C242" s="166">
        <v>5300001</v>
      </c>
      <c r="D242" s="8">
        <v>26.45</v>
      </c>
      <c r="E242" s="184">
        <f>ROUND(D242*(1-E$12),2)</f>
        <v>23.81</v>
      </c>
      <c r="F242" s="3" t="s">
        <v>0</v>
      </c>
      <c r="G242" s="3" t="s">
        <v>291</v>
      </c>
      <c r="H242" s="3" t="s">
        <v>11</v>
      </c>
      <c r="I242" s="4" t="s">
        <v>148</v>
      </c>
      <c r="J242" s="270">
        <f>VLOOKUP(C242,[2]Лист1!$A$4:$C$10020,3,0)</f>
        <v>2957</v>
      </c>
      <c r="K242" s="97"/>
      <c r="L242" s="178"/>
      <c r="M242" s="179"/>
      <c r="N242" s="171"/>
      <c r="O242" s="180"/>
      <c r="P242" s="173"/>
      <c r="Q242" s="173"/>
      <c r="R242" s="173"/>
      <c r="S242" s="181"/>
      <c r="U242" s="31"/>
      <c r="V242" s="31"/>
    </row>
    <row r="243" spans="1:22" s="45" customFormat="1" ht="117.75" customHeight="1" thickTop="1" thickBot="1" x14ac:dyDescent="0.3">
      <c r="A243" s="103"/>
      <c r="B243" s="9" t="s">
        <v>527</v>
      </c>
      <c r="C243" s="215">
        <v>5300004</v>
      </c>
      <c r="D243" s="8">
        <v>92.95</v>
      </c>
      <c r="E243" s="14">
        <f>ROUND(D243*(1-E$12),2)</f>
        <v>83.66</v>
      </c>
      <c r="F243" s="3" t="s">
        <v>0</v>
      </c>
      <c r="G243" s="212" t="s">
        <v>160</v>
      </c>
      <c r="H243" s="213" t="s">
        <v>133</v>
      </c>
      <c r="I243" s="4" t="s">
        <v>164</v>
      </c>
      <c r="J243" s="270">
        <f>VLOOKUP(C243,[2]Лист1!$A$4:$C$10020,3,0)</f>
        <v>6</v>
      </c>
      <c r="K243" s="97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</row>
    <row r="244" spans="1:22" s="45" customFormat="1" ht="95.25" customHeight="1" thickTop="1" thickBot="1" x14ac:dyDescent="0.3">
      <c r="A244" s="103"/>
      <c r="B244" s="9" t="s">
        <v>528</v>
      </c>
      <c r="C244" s="10">
        <v>5300005</v>
      </c>
      <c r="D244" s="8">
        <v>208.24</v>
      </c>
      <c r="E244" s="135">
        <f>ROUND(D244*(1-E$12),2)</f>
        <v>187.42</v>
      </c>
      <c r="F244" s="3" t="s">
        <v>0</v>
      </c>
      <c r="G244" s="258" t="s">
        <v>146</v>
      </c>
      <c r="H244" s="200" t="s">
        <v>84</v>
      </c>
      <c r="I244" s="4" t="s">
        <v>143</v>
      </c>
      <c r="J244" s="270">
        <f>VLOOKUP(C244,[2]Лист1!$A$4:$C$10020,3,0)</f>
        <v>231</v>
      </c>
      <c r="K244" s="97"/>
      <c r="L244" s="178"/>
      <c r="M244" s="179"/>
      <c r="N244" s="171"/>
      <c r="O244" s="180"/>
      <c r="P244" s="173"/>
      <c r="Q244" s="173"/>
      <c r="R244" s="173"/>
      <c r="S244" s="181"/>
      <c r="U244" s="31"/>
      <c r="V244" s="31"/>
    </row>
    <row r="245" spans="1:22" s="45" customFormat="1" ht="72" customHeight="1" thickTop="1" thickBot="1" x14ac:dyDescent="0.3">
      <c r="A245" s="81" t="s">
        <v>14</v>
      </c>
      <c r="B245" s="82"/>
      <c r="C245" s="187"/>
      <c r="D245" s="109"/>
      <c r="E245" s="188"/>
      <c r="F245" s="188"/>
      <c r="G245" s="87"/>
      <c r="H245" s="87"/>
      <c r="I245" s="189"/>
      <c r="J245" s="271"/>
      <c r="K245" s="11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</row>
    <row r="246" spans="1:22" s="45" customFormat="1" ht="103.5" customHeight="1" thickTop="1" thickBot="1" x14ac:dyDescent="0.3">
      <c r="A246" s="81" t="s">
        <v>63</v>
      </c>
      <c r="B246" s="82"/>
      <c r="C246" s="87"/>
      <c r="D246" s="109"/>
      <c r="E246" s="133"/>
      <c r="F246" s="133"/>
      <c r="G246" s="87"/>
      <c r="H246" s="87"/>
      <c r="I246" s="140"/>
      <c r="J246" s="271"/>
      <c r="K246" s="11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</row>
    <row r="247" spans="1:22" s="45" customFormat="1" ht="103.5" customHeight="1" thickTop="1" thickBot="1" x14ac:dyDescent="0.3">
      <c r="A247" s="186"/>
      <c r="B247" s="7" t="s">
        <v>529</v>
      </c>
      <c r="C247" s="3">
        <v>2103004</v>
      </c>
      <c r="D247" s="8">
        <f>[3]TDSheet!$U$21</f>
        <v>50.61</v>
      </c>
      <c r="E247" s="14">
        <f>ROUND(D247*(1-E$12),2)</f>
        <v>45.55</v>
      </c>
      <c r="F247" s="3" t="s">
        <v>0</v>
      </c>
      <c r="G247" s="3" t="s">
        <v>150</v>
      </c>
      <c r="H247" s="12" t="s">
        <v>10</v>
      </c>
      <c r="I247" s="4" t="s">
        <v>138</v>
      </c>
      <c r="J247" s="270">
        <f>VLOOKUP(C247,[2]Лист1!$A$4:$C$10020,3,0)</f>
        <v>130</v>
      </c>
      <c r="K247" s="97"/>
      <c r="L247" s="179"/>
      <c r="M247" s="171"/>
      <c r="N247" s="180"/>
      <c r="O247" s="173"/>
      <c r="P247" s="173"/>
      <c r="Q247" s="173"/>
      <c r="R247" s="181"/>
      <c r="T247" s="31"/>
      <c r="U247" s="31"/>
      <c r="V247" s="31"/>
    </row>
    <row r="248" spans="1:22" s="55" customFormat="1" ht="103.5" customHeight="1" thickTop="1" thickBot="1" x14ac:dyDescent="0.3">
      <c r="A248" s="161"/>
      <c r="B248" s="7" t="s">
        <v>530</v>
      </c>
      <c r="C248" s="3">
        <v>2103005</v>
      </c>
      <c r="D248" s="8">
        <v>49.61</v>
      </c>
      <c r="E248" s="14">
        <f>ROUND(D248*(1-E$12),2)</f>
        <v>44.65</v>
      </c>
      <c r="F248" s="3" t="s">
        <v>0</v>
      </c>
      <c r="G248" s="3" t="s">
        <v>150</v>
      </c>
      <c r="H248" s="12" t="s">
        <v>10</v>
      </c>
      <c r="I248" s="4" t="s">
        <v>138</v>
      </c>
      <c r="J248" s="270">
        <f>VLOOKUP(C248,[2]Лист1!$A$4:$C$10020,3,0)</f>
        <v>1085</v>
      </c>
      <c r="K248" s="97"/>
      <c r="L248" s="179"/>
      <c r="M248" s="171"/>
      <c r="N248" s="180"/>
      <c r="O248" s="173"/>
      <c r="P248" s="173"/>
      <c r="Q248" s="173"/>
      <c r="R248" s="181"/>
      <c r="T248" s="138"/>
      <c r="U248" s="138"/>
      <c r="V248" s="138"/>
    </row>
    <row r="249" spans="1:22" s="55" customFormat="1" ht="103.5" customHeight="1" thickTop="1" thickBot="1" x14ac:dyDescent="0.3">
      <c r="A249" s="216"/>
      <c r="B249" s="7" t="s">
        <v>531</v>
      </c>
      <c r="C249" s="3">
        <v>2103006</v>
      </c>
      <c r="D249" s="8">
        <v>106.42</v>
      </c>
      <c r="E249" s="14">
        <f>ROUND(D249*(1-E$12),2)</f>
        <v>95.78</v>
      </c>
      <c r="F249" s="3" t="s">
        <v>0</v>
      </c>
      <c r="G249" s="3" t="s">
        <v>162</v>
      </c>
      <c r="H249" s="12" t="s">
        <v>10</v>
      </c>
      <c r="I249" s="4" t="s">
        <v>138</v>
      </c>
      <c r="J249" s="270">
        <f>VLOOKUP(C249,[2]Лист1!$A$4:$C$10020,3,0)</f>
        <v>139</v>
      </c>
      <c r="K249" s="97"/>
      <c r="L249" s="179"/>
      <c r="M249" s="171"/>
      <c r="N249" s="180"/>
      <c r="O249" s="173"/>
      <c r="P249" s="173"/>
      <c r="Q249" s="173"/>
      <c r="R249" s="181"/>
      <c r="T249" s="138"/>
      <c r="U249" s="138"/>
      <c r="V249" s="138"/>
    </row>
    <row r="250" spans="1:22" s="45" customFormat="1" ht="103.5" customHeight="1" thickTop="1" thickBot="1" x14ac:dyDescent="0.3">
      <c r="A250" s="81" t="s">
        <v>15</v>
      </c>
      <c r="B250" s="82"/>
      <c r="C250" s="88"/>
      <c r="D250" s="109"/>
      <c r="E250" s="132"/>
      <c r="F250" s="132"/>
      <c r="G250" s="87"/>
      <c r="H250" s="87"/>
      <c r="I250" s="134"/>
      <c r="J250" s="271"/>
      <c r="K250" s="11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</row>
    <row r="251" spans="1:22" s="45" customFormat="1" ht="174.75" customHeight="1" thickTop="1" thickBot="1" x14ac:dyDescent="0.3">
      <c r="A251" s="102"/>
      <c r="B251" s="7" t="s">
        <v>223</v>
      </c>
      <c r="C251" s="2">
        <v>2100601</v>
      </c>
      <c r="D251" s="8">
        <v>5.33</v>
      </c>
      <c r="E251" s="14">
        <f>ROUND(D251*(1-E$12),2)</f>
        <v>4.8</v>
      </c>
      <c r="F251" s="3" t="s">
        <v>0</v>
      </c>
      <c r="G251" s="3" t="s">
        <v>183</v>
      </c>
      <c r="H251" s="102"/>
      <c r="I251" s="4" t="s">
        <v>138</v>
      </c>
      <c r="J251" s="270">
        <f>VLOOKUP(C251,[2]Лист1!$A$4:$C$10020,3,0)</f>
        <v>10</v>
      </c>
      <c r="K251" s="97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</row>
    <row r="252" spans="1:22" s="45" customFormat="1" ht="103.5" customHeight="1" thickTop="1" thickBot="1" x14ac:dyDescent="0.3">
      <c r="A252" s="81" t="s">
        <v>16</v>
      </c>
      <c r="B252" s="82"/>
      <c r="C252" s="88"/>
      <c r="D252" s="109"/>
      <c r="E252" s="132"/>
      <c r="F252" s="132"/>
      <c r="G252" s="87"/>
      <c r="H252" s="87"/>
      <c r="I252" s="134"/>
      <c r="J252" s="271"/>
      <c r="K252" s="11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</row>
    <row r="253" spans="1:22" s="45" customFormat="1" ht="103.5" customHeight="1" thickTop="1" thickBot="1" x14ac:dyDescent="0.3">
      <c r="A253" s="103"/>
      <c r="B253" s="217" t="s">
        <v>17</v>
      </c>
      <c r="C253" s="165">
        <v>2100642</v>
      </c>
      <c r="D253" s="8">
        <v>2.8</v>
      </c>
      <c r="E253" s="96">
        <f>ROUND(D253*(1-E$12),2)</f>
        <v>2.52</v>
      </c>
      <c r="F253" s="3" t="s">
        <v>0</v>
      </c>
      <c r="G253" s="77" t="s">
        <v>177</v>
      </c>
      <c r="H253" s="195" t="s">
        <v>137</v>
      </c>
      <c r="I253" s="4" t="s">
        <v>138</v>
      </c>
      <c r="J253" s="270">
        <f>VLOOKUP(C253,[2]Лист1!$A$4:$C$10020,3,0)</f>
        <v>1</v>
      </c>
      <c r="K253" s="97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</row>
    <row r="254" spans="1:22" s="45" customFormat="1" ht="103.5" customHeight="1" thickTop="1" thickBot="1" x14ac:dyDescent="0.3">
      <c r="A254" s="103"/>
      <c r="B254" s="199" t="s">
        <v>18</v>
      </c>
      <c r="C254" s="10">
        <v>2100602</v>
      </c>
      <c r="D254" s="8">
        <v>2.8</v>
      </c>
      <c r="E254" s="135">
        <f>ROUND(D254*(1-E$12),2)</f>
        <v>2.52</v>
      </c>
      <c r="F254" s="3" t="s">
        <v>0</v>
      </c>
      <c r="G254" s="258" t="s">
        <v>177</v>
      </c>
      <c r="H254" s="195" t="s">
        <v>137</v>
      </c>
      <c r="I254" s="4" t="s">
        <v>138</v>
      </c>
      <c r="J254" s="270">
        <f>VLOOKUP(C254,[2]Лист1!$A$4:$C$10020,3,0)</f>
        <v>93</v>
      </c>
      <c r="K254" s="97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</row>
    <row r="255" spans="1:22" s="45" customFormat="1" ht="103.5" customHeight="1" thickTop="1" thickBot="1" x14ac:dyDescent="0.3">
      <c r="A255" s="168" t="s">
        <v>67</v>
      </c>
      <c r="B255" s="176"/>
      <c r="C255" s="187"/>
      <c r="D255" s="109"/>
      <c r="E255" s="188"/>
      <c r="F255" s="188"/>
      <c r="G255" s="87"/>
      <c r="H255" s="87"/>
      <c r="I255" s="189"/>
      <c r="J255" s="271"/>
      <c r="K255" s="11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</row>
    <row r="256" spans="1:22" s="45" customFormat="1" ht="103.5" customHeight="1" thickTop="1" thickBot="1" x14ac:dyDescent="0.3">
      <c r="A256" s="81" t="s">
        <v>19</v>
      </c>
      <c r="B256" s="82"/>
      <c r="C256" s="88"/>
      <c r="D256" s="109"/>
      <c r="E256" s="132"/>
      <c r="F256" s="132"/>
      <c r="G256" s="87"/>
      <c r="H256" s="87"/>
      <c r="I256" s="134"/>
      <c r="J256" s="271"/>
      <c r="K256" s="11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</row>
    <row r="257" spans="1:22" s="45" customFormat="1" ht="202.5" customHeight="1" thickTop="1" thickBot="1" x14ac:dyDescent="0.3">
      <c r="A257" s="186"/>
      <c r="B257" s="99" t="s">
        <v>308</v>
      </c>
      <c r="C257" s="77">
        <v>2100658</v>
      </c>
      <c r="D257" s="8">
        <v>53.9</v>
      </c>
      <c r="E257" s="14">
        <f>ROUND(D257*(1-E$12),2)</f>
        <v>48.51</v>
      </c>
      <c r="F257" s="3" t="s">
        <v>0</v>
      </c>
      <c r="G257" s="77" t="s">
        <v>157</v>
      </c>
      <c r="H257" s="195" t="s">
        <v>10</v>
      </c>
      <c r="I257" s="4" t="s">
        <v>138</v>
      </c>
      <c r="J257" s="270">
        <f>VLOOKUP(C257,[2]Лист1!$A$4:$C$10020,3,0)</f>
        <v>860</v>
      </c>
      <c r="K257" s="97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</row>
    <row r="258" spans="1:22" s="45" customFormat="1" ht="103.5" customHeight="1" thickTop="1" thickBot="1" x14ac:dyDescent="0.3">
      <c r="A258" s="81" t="s">
        <v>68</v>
      </c>
      <c r="B258" s="82"/>
      <c r="C258" s="88"/>
      <c r="D258" s="109"/>
      <c r="E258" s="132"/>
      <c r="F258" s="132"/>
      <c r="G258" s="132"/>
      <c r="H258" s="218"/>
      <c r="I258" s="134"/>
      <c r="J258" s="271"/>
      <c r="K258" s="11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</row>
    <row r="259" spans="1:22" s="45" customFormat="1" ht="103.5" customHeight="1" thickTop="1" thickBot="1" x14ac:dyDescent="0.3">
      <c r="A259" s="186"/>
      <c r="B259" s="100" t="s">
        <v>244</v>
      </c>
      <c r="C259" s="3">
        <v>2100629</v>
      </c>
      <c r="D259" s="8">
        <v>55.48</v>
      </c>
      <c r="E259" s="14">
        <f>ROUND(D259*(1-E$12),2)</f>
        <v>49.93</v>
      </c>
      <c r="F259" s="3" t="s">
        <v>0</v>
      </c>
      <c r="G259" s="3" t="s">
        <v>157</v>
      </c>
      <c r="H259" s="12" t="s">
        <v>10</v>
      </c>
      <c r="I259" s="4" t="s">
        <v>138</v>
      </c>
      <c r="J259" s="270">
        <f>VLOOKUP(C259,[2]Лист1!$A$4:$C$10020,3,0)</f>
        <v>2140</v>
      </c>
      <c r="K259" s="97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</row>
    <row r="260" spans="1:22" s="45" customFormat="1" ht="103.5" customHeight="1" thickTop="1" thickBot="1" x14ac:dyDescent="0.3">
      <c r="A260" s="186"/>
      <c r="B260" s="100" t="s">
        <v>20</v>
      </c>
      <c r="C260" s="3">
        <v>2100618</v>
      </c>
      <c r="D260" s="8">
        <v>84.98</v>
      </c>
      <c r="E260" s="14">
        <f>ROUND(D260*(1-E$12),2)</f>
        <v>76.48</v>
      </c>
      <c r="F260" s="3" t="s">
        <v>0</v>
      </c>
      <c r="G260" s="3" t="s">
        <v>163</v>
      </c>
      <c r="H260" s="12" t="s">
        <v>10</v>
      </c>
      <c r="I260" s="4" t="s">
        <v>138</v>
      </c>
      <c r="J260" s="270">
        <f>VLOOKUP(C260,[2]Лист1!$A$4:$C$10020,3,0)</f>
        <v>1</v>
      </c>
      <c r="K260" s="97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</row>
    <row r="261" spans="1:22" s="45" customFormat="1" ht="103.5" customHeight="1" thickTop="1" thickBot="1" x14ac:dyDescent="0.3">
      <c r="A261" s="103"/>
      <c r="B261" s="100" t="s">
        <v>309</v>
      </c>
      <c r="C261" s="3">
        <v>2100621</v>
      </c>
      <c r="D261" s="8">
        <v>122.63</v>
      </c>
      <c r="E261" s="14">
        <f>ROUND(D261*(1-E$12),2)</f>
        <v>110.37</v>
      </c>
      <c r="F261" s="3" t="s">
        <v>0</v>
      </c>
      <c r="G261" s="3" t="s">
        <v>163</v>
      </c>
      <c r="H261" s="12" t="s">
        <v>10</v>
      </c>
      <c r="I261" s="4" t="s">
        <v>138</v>
      </c>
      <c r="J261" s="270">
        <f>VLOOKUP(C261,[2]Лист1!$A$4:$C$10020,3,0)</f>
        <v>9</v>
      </c>
      <c r="K261" s="97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</row>
    <row r="262" spans="1:22" s="45" customFormat="1" ht="103.5" customHeight="1" thickTop="1" thickBot="1" x14ac:dyDescent="0.3">
      <c r="A262" s="81" t="s">
        <v>21</v>
      </c>
      <c r="B262" s="82"/>
      <c r="C262" s="88"/>
      <c r="D262" s="109"/>
      <c r="E262" s="132"/>
      <c r="F262" s="132"/>
      <c r="G262" s="87"/>
      <c r="H262" s="87"/>
      <c r="I262" s="134"/>
      <c r="J262" s="271"/>
      <c r="K262" s="111"/>
      <c r="L262" s="178"/>
      <c r="M262" s="179"/>
      <c r="N262" s="171"/>
      <c r="O262" s="180"/>
      <c r="P262" s="173"/>
      <c r="Q262" s="173"/>
      <c r="R262" s="173"/>
      <c r="S262" s="181"/>
      <c r="U262" s="31"/>
      <c r="V262" s="31"/>
    </row>
    <row r="263" spans="1:22" s="45" customFormat="1" ht="178.5" customHeight="1" thickTop="1" thickBot="1" x14ac:dyDescent="0.3">
      <c r="A263" s="108"/>
      <c r="B263" s="219" t="s">
        <v>22</v>
      </c>
      <c r="C263" s="165">
        <v>2100652</v>
      </c>
      <c r="D263" s="8">
        <v>47.08</v>
      </c>
      <c r="E263" s="96">
        <f>ROUND(D263*(1-E$12),2)</f>
        <v>42.37</v>
      </c>
      <c r="F263" s="3" t="s">
        <v>0</v>
      </c>
      <c r="G263" s="3" t="s">
        <v>161</v>
      </c>
      <c r="H263" s="195" t="s">
        <v>10</v>
      </c>
      <c r="I263" s="4" t="s">
        <v>138</v>
      </c>
      <c r="J263" s="270">
        <f>VLOOKUP(C263,[2]Лист1!$A$4:$C$10020,3,0)</f>
        <v>570</v>
      </c>
      <c r="K263" s="97"/>
      <c r="L263" s="178"/>
      <c r="M263" s="179"/>
      <c r="N263" s="171"/>
      <c r="O263" s="180"/>
      <c r="P263" s="173"/>
      <c r="Q263" s="173"/>
      <c r="R263" s="173"/>
      <c r="S263" s="181"/>
      <c r="U263" s="31"/>
      <c r="V263" s="31"/>
    </row>
    <row r="264" spans="1:22" s="45" customFormat="1" ht="175.5" customHeight="1" thickTop="1" thickBot="1" x14ac:dyDescent="0.3">
      <c r="A264" s="186"/>
      <c r="B264" s="100" t="s">
        <v>23</v>
      </c>
      <c r="C264" s="3">
        <v>2100636</v>
      </c>
      <c r="D264" s="8">
        <v>83.36</v>
      </c>
      <c r="E264" s="14">
        <f>ROUND(D264*(1-E$12),2)</f>
        <v>75.02</v>
      </c>
      <c r="F264" s="3" t="s">
        <v>0</v>
      </c>
      <c r="G264" s="3" t="s">
        <v>158</v>
      </c>
      <c r="H264" s="12" t="s">
        <v>10</v>
      </c>
      <c r="I264" s="4" t="s">
        <v>138</v>
      </c>
      <c r="J264" s="270">
        <f>VLOOKUP(C264,[2]Лист1!$A$4:$C$10020,3,0)</f>
        <v>690</v>
      </c>
      <c r="K264" s="97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</row>
    <row r="265" spans="1:22" s="45" customFormat="1" ht="103.5" customHeight="1" thickTop="1" thickBot="1" x14ac:dyDescent="0.3">
      <c r="A265" s="81" t="s">
        <v>24</v>
      </c>
      <c r="B265" s="82"/>
      <c r="C265" s="88"/>
      <c r="D265" s="109"/>
      <c r="E265" s="132"/>
      <c r="F265" s="132"/>
      <c r="G265" s="87"/>
      <c r="H265" s="87"/>
      <c r="I265" s="134"/>
      <c r="J265" s="271"/>
      <c r="K265" s="11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</row>
    <row r="266" spans="1:22" s="45" customFormat="1" ht="103.5" customHeight="1" thickTop="1" thickBot="1" x14ac:dyDescent="0.3">
      <c r="A266" s="108"/>
      <c r="B266" s="220" t="s">
        <v>25</v>
      </c>
      <c r="C266" s="77">
        <v>2100634</v>
      </c>
      <c r="D266" s="8">
        <v>58.49</v>
      </c>
      <c r="E266" s="14">
        <f t="shared" ref="E266:E274" si="18">ROUND(D266*(1-E$12),2)</f>
        <v>52.64</v>
      </c>
      <c r="F266" s="3" t="s">
        <v>0</v>
      </c>
      <c r="G266" s="3" t="s">
        <v>161</v>
      </c>
      <c r="H266" s="12" t="s">
        <v>10</v>
      </c>
      <c r="I266" s="4" t="s">
        <v>138</v>
      </c>
      <c r="J266" s="270">
        <f>VLOOKUP(C266,[2]Лист1!$A$4:$C$10020,3,0)</f>
        <v>5454</v>
      </c>
      <c r="K266" s="97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</row>
    <row r="267" spans="1:22" s="45" customFormat="1" ht="103.5" customHeight="1" thickTop="1" thickBot="1" x14ac:dyDescent="0.3">
      <c r="A267" s="186"/>
      <c r="B267" s="100" t="s">
        <v>26</v>
      </c>
      <c r="C267" s="3">
        <v>2100609</v>
      </c>
      <c r="D267" s="8">
        <v>58.49</v>
      </c>
      <c r="E267" s="14">
        <f t="shared" si="18"/>
        <v>52.64</v>
      </c>
      <c r="F267" s="3" t="s">
        <v>0</v>
      </c>
      <c r="G267" s="3" t="s">
        <v>161</v>
      </c>
      <c r="H267" s="12" t="s">
        <v>9</v>
      </c>
      <c r="I267" s="4" t="s">
        <v>144</v>
      </c>
      <c r="J267" s="270">
        <f>VLOOKUP(C267,[2]Лист1!$A$4:$C$10020,3,0)</f>
        <v>3540</v>
      </c>
      <c r="K267" s="97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</row>
    <row r="268" spans="1:22" s="45" customFormat="1" ht="103.5" customHeight="1" thickTop="1" thickBot="1" x14ac:dyDescent="0.3">
      <c r="A268" s="186"/>
      <c r="B268" s="100" t="s">
        <v>28</v>
      </c>
      <c r="C268" s="2">
        <v>2100663</v>
      </c>
      <c r="D268" s="8">
        <v>58.02</v>
      </c>
      <c r="E268" s="14">
        <f t="shared" si="18"/>
        <v>52.22</v>
      </c>
      <c r="F268" s="3" t="s">
        <v>0</v>
      </c>
      <c r="G268" s="3" t="s">
        <v>157</v>
      </c>
      <c r="H268" s="12" t="s">
        <v>10</v>
      </c>
      <c r="I268" s="4" t="s">
        <v>138</v>
      </c>
      <c r="J268" s="270">
        <f>VLOOKUP(C268,[2]Лист1!$A$4:$C$10020,3,0)</f>
        <v>2460</v>
      </c>
      <c r="K268" s="97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</row>
    <row r="269" spans="1:22" s="45" customFormat="1" ht="103.5" customHeight="1" thickTop="1" thickBot="1" x14ac:dyDescent="0.3">
      <c r="A269" s="186"/>
      <c r="B269" s="100" t="s">
        <v>27</v>
      </c>
      <c r="C269" s="2">
        <v>2100662</v>
      </c>
      <c r="D269" s="8">
        <v>58.02</v>
      </c>
      <c r="E269" s="14">
        <f t="shared" si="18"/>
        <v>52.22</v>
      </c>
      <c r="F269" s="3" t="s">
        <v>0</v>
      </c>
      <c r="G269" s="3" t="s">
        <v>161</v>
      </c>
      <c r="H269" s="4" t="s">
        <v>10</v>
      </c>
      <c r="I269" s="4" t="s">
        <v>138</v>
      </c>
      <c r="J269" s="270">
        <f>VLOOKUP(C269,[2]Лист1!$A$4:$C$10020,3,0)</f>
        <v>2170</v>
      </c>
      <c r="K269" s="97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</row>
    <row r="270" spans="1:22" s="45" customFormat="1" ht="103.5" customHeight="1" thickTop="1" thickBot="1" x14ac:dyDescent="0.3">
      <c r="A270" s="186"/>
      <c r="B270" s="100" t="s">
        <v>30</v>
      </c>
      <c r="C270" s="3">
        <v>2100630</v>
      </c>
      <c r="D270" s="8">
        <v>73.64</v>
      </c>
      <c r="E270" s="14">
        <f t="shared" si="18"/>
        <v>66.28</v>
      </c>
      <c r="F270" s="3" t="s">
        <v>0</v>
      </c>
      <c r="G270" s="3" t="s">
        <v>161</v>
      </c>
      <c r="H270" s="4" t="s">
        <v>10</v>
      </c>
      <c r="I270" s="4" t="s">
        <v>138</v>
      </c>
      <c r="J270" s="270">
        <f>VLOOKUP(C270,[2]Лист1!$A$4:$C$10020,3,0)</f>
        <v>1340</v>
      </c>
      <c r="K270" s="97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</row>
    <row r="271" spans="1:22" s="45" customFormat="1" ht="103.5" customHeight="1" thickTop="1" thickBot="1" x14ac:dyDescent="0.3">
      <c r="A271" s="186"/>
      <c r="B271" s="100" t="s">
        <v>29</v>
      </c>
      <c r="C271" s="3">
        <v>2100648</v>
      </c>
      <c r="D271" s="8">
        <v>73.64</v>
      </c>
      <c r="E271" s="14">
        <f t="shared" si="18"/>
        <v>66.28</v>
      </c>
      <c r="F271" s="3" t="s">
        <v>0</v>
      </c>
      <c r="G271" s="3" t="s">
        <v>161</v>
      </c>
      <c r="H271" s="12" t="s">
        <v>10</v>
      </c>
      <c r="I271" s="4" t="s">
        <v>138</v>
      </c>
      <c r="J271" s="270">
        <f>VLOOKUP(C271,[2]Лист1!$A$4:$C$10020,3,0)</f>
        <v>770</v>
      </c>
      <c r="K271" s="97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</row>
    <row r="272" spans="1:22" s="45" customFormat="1" ht="103.5" customHeight="1" thickTop="1" thickBot="1" x14ac:dyDescent="0.3">
      <c r="A272" s="186"/>
      <c r="B272" s="100" t="s">
        <v>31</v>
      </c>
      <c r="C272" s="3">
        <v>2100637</v>
      </c>
      <c r="D272" s="8">
        <v>81.72</v>
      </c>
      <c r="E272" s="14">
        <f t="shared" si="18"/>
        <v>73.55</v>
      </c>
      <c r="F272" s="3" t="s">
        <v>0</v>
      </c>
      <c r="G272" s="3" t="s">
        <v>150</v>
      </c>
      <c r="H272" s="12" t="s">
        <v>9</v>
      </c>
      <c r="I272" s="4" t="s">
        <v>144</v>
      </c>
      <c r="J272" s="270">
        <f>VLOOKUP(C272,[2]Лист1!$A$4:$C$10020,3,0)</f>
        <v>750</v>
      </c>
      <c r="K272" s="97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</row>
    <row r="273" spans="1:22" s="45" customFormat="1" ht="103.5" customHeight="1" thickTop="1" thickBot="1" x14ac:dyDescent="0.3">
      <c r="A273" s="186"/>
      <c r="B273" s="100" t="s">
        <v>33</v>
      </c>
      <c r="C273" s="3">
        <v>2100622</v>
      </c>
      <c r="D273" s="8">
        <v>129.31</v>
      </c>
      <c r="E273" s="14">
        <f t="shared" si="18"/>
        <v>116.38</v>
      </c>
      <c r="F273" s="3" t="s">
        <v>0</v>
      </c>
      <c r="G273" s="3" t="s">
        <v>150</v>
      </c>
      <c r="H273" s="12" t="s">
        <v>10</v>
      </c>
      <c r="I273" s="4" t="s">
        <v>138</v>
      </c>
      <c r="J273" s="270">
        <f>VLOOKUP(C273,[2]Лист1!$A$4:$C$10020,3,0)</f>
        <v>625</v>
      </c>
      <c r="K273" s="97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</row>
    <row r="274" spans="1:22" s="45" customFormat="1" ht="103.5" customHeight="1" thickTop="1" thickBot="1" x14ac:dyDescent="0.3">
      <c r="A274" s="77"/>
      <c r="B274" s="100" t="s">
        <v>32</v>
      </c>
      <c r="C274" s="3">
        <v>2100638</v>
      </c>
      <c r="D274" s="8">
        <v>129.31</v>
      </c>
      <c r="E274" s="14">
        <f t="shared" si="18"/>
        <v>116.38</v>
      </c>
      <c r="F274" s="3" t="s">
        <v>0</v>
      </c>
      <c r="G274" s="3" t="s">
        <v>150</v>
      </c>
      <c r="H274" s="4" t="s">
        <v>10</v>
      </c>
      <c r="I274" s="4" t="s">
        <v>144</v>
      </c>
      <c r="J274" s="270">
        <f>VLOOKUP(C274,[2]Лист1!$A$4:$C$10020,3,0)</f>
        <v>57</v>
      </c>
      <c r="K274" s="97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</row>
    <row r="275" spans="1:22" s="45" customFormat="1" ht="103.5" customHeight="1" thickTop="1" thickBot="1" x14ac:dyDescent="0.3">
      <c r="A275" s="81" t="s">
        <v>34</v>
      </c>
      <c r="B275" s="82"/>
      <c r="C275" s="88"/>
      <c r="D275" s="109"/>
      <c r="E275" s="132"/>
      <c r="F275" s="132"/>
      <c r="G275" s="87"/>
      <c r="H275" s="87"/>
      <c r="I275" s="134"/>
      <c r="J275" s="271"/>
      <c r="K275" s="11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</row>
    <row r="276" spans="1:22" s="45" customFormat="1" ht="103.5" customHeight="1" thickTop="1" thickBot="1" x14ac:dyDescent="0.3">
      <c r="A276" s="103"/>
      <c r="B276" s="220" t="s">
        <v>35</v>
      </c>
      <c r="C276" s="165">
        <v>2100654</v>
      </c>
      <c r="D276" s="8">
        <v>52.88</v>
      </c>
      <c r="E276" s="96">
        <f t="shared" ref="E276:E281" si="19">ROUND(D276*(1-E$12),2)</f>
        <v>47.59</v>
      </c>
      <c r="F276" s="3" t="s">
        <v>0</v>
      </c>
      <c r="G276" s="3" t="s">
        <v>157</v>
      </c>
      <c r="H276" s="195" t="s">
        <v>10</v>
      </c>
      <c r="I276" s="4" t="s">
        <v>138</v>
      </c>
      <c r="J276" s="270">
        <f>VLOOKUP(C276,[2]Лист1!$A$4:$C$10020,3,0)</f>
        <v>1580</v>
      </c>
      <c r="K276" s="97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</row>
    <row r="277" spans="1:22" s="45" customFormat="1" ht="103.5" customHeight="1" thickTop="1" thickBot="1" x14ac:dyDescent="0.3">
      <c r="A277" s="103"/>
      <c r="B277" s="100" t="s">
        <v>36</v>
      </c>
      <c r="C277" s="2">
        <v>2100655</v>
      </c>
      <c r="D277" s="8">
        <v>52.88</v>
      </c>
      <c r="E277" s="96">
        <f t="shared" si="19"/>
        <v>47.59</v>
      </c>
      <c r="F277" s="3" t="s">
        <v>0</v>
      </c>
      <c r="G277" s="3" t="s">
        <v>157</v>
      </c>
      <c r="H277" s="12" t="s">
        <v>10</v>
      </c>
      <c r="I277" s="4" t="s">
        <v>138</v>
      </c>
      <c r="J277" s="270">
        <f>VLOOKUP(C277,[2]Лист1!$A$4:$C$10020,3,0)</f>
        <v>2900</v>
      </c>
      <c r="K277" s="97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</row>
    <row r="278" spans="1:22" s="45" customFormat="1" ht="103.5" customHeight="1" thickTop="1" thickBot="1" x14ac:dyDescent="0.3">
      <c r="A278" s="103"/>
      <c r="B278" s="100" t="s">
        <v>100</v>
      </c>
      <c r="C278" s="2">
        <v>2100675</v>
      </c>
      <c r="D278" s="8">
        <v>52.88</v>
      </c>
      <c r="E278" s="96">
        <f t="shared" si="19"/>
        <v>47.59</v>
      </c>
      <c r="F278" s="3" t="s">
        <v>0</v>
      </c>
      <c r="G278" s="3" t="s">
        <v>157</v>
      </c>
      <c r="H278" s="12" t="s">
        <v>10</v>
      </c>
      <c r="I278" s="4" t="s">
        <v>138</v>
      </c>
      <c r="J278" s="270">
        <f>VLOOKUP(C278,[2]Лист1!$A$4:$C$10020,3,0)</f>
        <v>2007</v>
      </c>
      <c r="K278" s="97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</row>
    <row r="279" spans="1:22" s="45" customFormat="1" ht="103.5" customHeight="1" thickTop="1" thickBot="1" x14ac:dyDescent="0.3">
      <c r="A279" s="103"/>
      <c r="B279" s="100" t="s">
        <v>37</v>
      </c>
      <c r="C279" s="3">
        <v>2100603</v>
      </c>
      <c r="D279" s="8">
        <f>[3]TDSheet!$U$58</f>
        <v>101.96</v>
      </c>
      <c r="E279" s="14">
        <f t="shared" si="19"/>
        <v>91.76</v>
      </c>
      <c r="F279" s="3" t="s">
        <v>0</v>
      </c>
      <c r="G279" s="3" t="s">
        <v>158</v>
      </c>
      <c r="H279" s="12" t="s">
        <v>10</v>
      </c>
      <c r="I279" s="4" t="s">
        <v>138</v>
      </c>
      <c r="J279" s="270">
        <f>VLOOKUP(C279,[2]Лист1!$A$4:$C$10020,3,0)</f>
        <v>370</v>
      </c>
      <c r="K279" s="97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</row>
    <row r="280" spans="1:22" s="45" customFormat="1" ht="103.5" customHeight="1" thickTop="1" thickBot="1" x14ac:dyDescent="0.3">
      <c r="A280" s="103"/>
      <c r="B280" s="100" t="s">
        <v>38</v>
      </c>
      <c r="C280" s="3">
        <v>2100627</v>
      </c>
      <c r="D280" s="8">
        <f>[3]TDSheet!$U$58</f>
        <v>101.96</v>
      </c>
      <c r="E280" s="14">
        <f t="shared" si="19"/>
        <v>91.76</v>
      </c>
      <c r="F280" s="3" t="s">
        <v>0</v>
      </c>
      <c r="G280" s="3" t="s">
        <v>158</v>
      </c>
      <c r="H280" s="12" t="s">
        <v>10</v>
      </c>
      <c r="I280" s="4" t="s">
        <v>138</v>
      </c>
      <c r="J280" s="270">
        <f>VLOOKUP(C280,[2]Лист1!$A$4:$C$10020,3,0)</f>
        <v>30</v>
      </c>
      <c r="K280" s="97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</row>
    <row r="281" spans="1:22" s="45" customFormat="1" ht="103.5" customHeight="1" thickTop="1" thickBot="1" x14ac:dyDescent="0.3">
      <c r="A281" s="102"/>
      <c r="B281" s="100" t="s">
        <v>39</v>
      </c>
      <c r="C281" s="3">
        <v>2100628</v>
      </c>
      <c r="D281" s="8">
        <f>[3]TDSheet!$U$58</f>
        <v>101.96</v>
      </c>
      <c r="E281" s="14">
        <f t="shared" si="19"/>
        <v>91.76</v>
      </c>
      <c r="F281" s="3" t="s">
        <v>0</v>
      </c>
      <c r="G281" s="3" t="s">
        <v>158</v>
      </c>
      <c r="H281" s="12" t="s">
        <v>10</v>
      </c>
      <c r="I281" s="4" t="s">
        <v>138</v>
      </c>
      <c r="J281" s="270">
        <f>VLOOKUP(C281,[2]Лист1!$A$4:$C$10020,3,0)</f>
        <v>260</v>
      </c>
      <c r="K281" s="97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</row>
    <row r="282" spans="1:22" s="45" customFormat="1" ht="122.25" customHeight="1" thickTop="1" thickBot="1" x14ac:dyDescent="0.3">
      <c r="A282" s="81" t="s">
        <v>40</v>
      </c>
      <c r="B282" s="82"/>
      <c r="C282" s="88"/>
      <c r="D282" s="109"/>
      <c r="E282" s="132"/>
      <c r="F282" s="132"/>
      <c r="G282" s="87"/>
      <c r="H282" s="87"/>
      <c r="I282" s="134"/>
      <c r="J282" s="271"/>
      <c r="K282" s="11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</row>
    <row r="283" spans="1:22" s="45" customFormat="1" ht="103.5" customHeight="1" thickTop="1" thickBot="1" x14ac:dyDescent="0.3">
      <c r="A283" s="186"/>
      <c r="B283" s="5" t="s">
        <v>41</v>
      </c>
      <c r="C283" s="10">
        <v>2104002</v>
      </c>
      <c r="D283" s="8">
        <f>[3]TDSheet!$U$53</f>
        <v>329.68</v>
      </c>
      <c r="E283" s="14">
        <f>ROUND(D283*(1-E$12),2)</f>
        <v>296.70999999999998</v>
      </c>
      <c r="F283" s="3" t="s">
        <v>0</v>
      </c>
      <c r="G283" s="258" t="s">
        <v>154</v>
      </c>
      <c r="H283" s="4"/>
      <c r="I283" s="4" t="s">
        <v>116</v>
      </c>
      <c r="J283" s="270">
        <f>VLOOKUP(C283,[2]Лист1!$A$4:$C$10020,3,0)</f>
        <v>146</v>
      </c>
      <c r="K283" s="97"/>
      <c r="L283" s="179"/>
      <c r="M283" s="171"/>
      <c r="N283" s="180"/>
      <c r="O283" s="173"/>
      <c r="P283" s="173"/>
      <c r="Q283" s="173"/>
      <c r="R283" s="181"/>
      <c r="T283" s="31"/>
      <c r="U283" s="31"/>
      <c r="V283" s="31"/>
    </row>
    <row r="284" spans="1:22" s="45" customFormat="1" ht="103.5" customHeight="1" thickTop="1" thickBot="1" x14ac:dyDescent="0.3">
      <c r="A284" s="186"/>
      <c r="B284" s="5" t="s">
        <v>42</v>
      </c>
      <c r="C284" s="2">
        <v>2104003</v>
      </c>
      <c r="D284" s="8">
        <v>444</v>
      </c>
      <c r="E284" s="14">
        <f>ROUND(D284*(1-E$12),2)</f>
        <v>399.6</v>
      </c>
      <c r="F284" s="3" t="s">
        <v>0</v>
      </c>
      <c r="G284" s="3" t="s">
        <v>145</v>
      </c>
      <c r="H284" s="221"/>
      <c r="I284" s="4" t="s">
        <v>116</v>
      </c>
      <c r="J284" s="270">
        <f>VLOOKUP(C284,[2]Лист1!$A$4:$C$10020,3,0)</f>
        <v>26</v>
      </c>
      <c r="K284" s="97"/>
      <c r="L284" s="179"/>
      <c r="M284" s="171"/>
      <c r="N284" s="180"/>
      <c r="O284" s="173"/>
      <c r="P284" s="173"/>
      <c r="Q284" s="173"/>
      <c r="R284" s="181"/>
      <c r="T284" s="31"/>
      <c r="U284" s="31"/>
      <c r="V284" s="31"/>
    </row>
    <row r="285" spans="1:22" s="45" customFormat="1" ht="63.75" customHeight="1" thickTop="1" thickBot="1" x14ac:dyDescent="0.3">
      <c r="A285" s="160" t="s">
        <v>325</v>
      </c>
      <c r="B285" s="82"/>
      <c r="C285" s="88"/>
      <c r="D285" s="109"/>
      <c r="E285" s="132"/>
      <c r="F285" s="132"/>
      <c r="G285" s="91"/>
      <c r="H285" s="91"/>
      <c r="I285" s="134"/>
      <c r="J285" s="271"/>
      <c r="K285" s="111"/>
      <c r="L285" s="178"/>
      <c r="M285" s="171"/>
      <c r="N285" s="180"/>
      <c r="O285" s="173"/>
      <c r="P285" s="173"/>
      <c r="Q285" s="173"/>
      <c r="R285" s="181"/>
      <c r="T285" s="31"/>
      <c r="U285" s="31"/>
      <c r="V285" s="31"/>
    </row>
    <row r="286" spans="1:22" s="45" customFormat="1" ht="238.5" customHeight="1" thickTop="1" thickBot="1" x14ac:dyDescent="0.3">
      <c r="A286" s="3"/>
      <c r="B286" s="5" t="s">
        <v>326</v>
      </c>
      <c r="C286" s="2">
        <v>2404103</v>
      </c>
      <c r="D286" s="8">
        <v>403.86</v>
      </c>
      <c r="E286" s="14">
        <f>ROUND(D286*(1-E$12),2)</f>
        <v>363.47</v>
      </c>
      <c r="F286" s="3" t="s">
        <v>0</v>
      </c>
      <c r="G286" s="3" t="s">
        <v>168</v>
      </c>
      <c r="H286" s="3" t="s">
        <v>12</v>
      </c>
      <c r="I286" s="4" t="s">
        <v>116</v>
      </c>
      <c r="J286" s="270">
        <f>VLOOKUP(C286,[2]Лист1!$A$4:$C$10020,3,0)</f>
        <v>140</v>
      </c>
      <c r="K286" s="97"/>
      <c r="L286" s="178"/>
      <c r="M286" s="171"/>
      <c r="N286" s="180"/>
      <c r="O286" s="173"/>
      <c r="P286" s="173"/>
      <c r="Q286" s="173"/>
      <c r="R286" s="181"/>
      <c r="T286" s="31"/>
      <c r="U286" s="31"/>
      <c r="V286" s="31"/>
    </row>
    <row r="287" spans="1:22" s="45" customFormat="1" ht="278.25" customHeight="1" thickTop="1" thickBot="1" x14ac:dyDescent="0.3">
      <c r="A287" s="3"/>
      <c r="B287" s="5" t="s">
        <v>327</v>
      </c>
      <c r="C287" s="2">
        <v>2404104</v>
      </c>
      <c r="D287" s="8">
        <f>[3]TDSheet!$U$52</f>
        <v>989.81</v>
      </c>
      <c r="E287" s="14">
        <f>ROUND(D287*(1-E$12),2)</f>
        <v>890.83</v>
      </c>
      <c r="F287" s="3" t="s">
        <v>0</v>
      </c>
      <c r="G287" s="3" t="s">
        <v>155</v>
      </c>
      <c r="H287" s="3" t="s">
        <v>12</v>
      </c>
      <c r="I287" s="4" t="s">
        <v>116</v>
      </c>
      <c r="J287" s="270">
        <f>VLOOKUP(C287,[2]Лист1!$A$4:$C$10020,3,0)</f>
        <v>29</v>
      </c>
      <c r="K287" s="97"/>
      <c r="L287" s="178"/>
      <c r="M287" s="171"/>
      <c r="N287" s="180"/>
      <c r="O287" s="173"/>
      <c r="P287" s="173"/>
      <c r="Q287" s="173"/>
      <c r="R287" s="181"/>
      <c r="T287" s="31"/>
      <c r="U287" s="31"/>
      <c r="V287" s="31"/>
    </row>
    <row r="288" spans="1:22" s="45" customFormat="1" ht="258.75" customHeight="1" thickTop="1" thickBot="1" x14ac:dyDescent="0.3">
      <c r="A288" s="3"/>
      <c r="B288" s="5" t="s">
        <v>328</v>
      </c>
      <c r="C288" s="2">
        <v>2404105</v>
      </c>
      <c r="D288" s="8">
        <v>1122.58</v>
      </c>
      <c r="E288" s="14">
        <f>ROUND(D288*(1-E$12),2)</f>
        <v>1010.32</v>
      </c>
      <c r="F288" s="3" t="s">
        <v>0</v>
      </c>
      <c r="G288" s="3" t="s">
        <v>155</v>
      </c>
      <c r="H288" s="3" t="s">
        <v>330</v>
      </c>
      <c r="I288" s="4" t="s">
        <v>116</v>
      </c>
      <c r="J288" s="270">
        <f>VLOOKUP(C288,[2]Лист1!$A$4:$C$10020,3,0)</f>
        <v>21</v>
      </c>
      <c r="K288" s="97"/>
      <c r="L288" s="178"/>
      <c r="M288" s="171"/>
      <c r="N288" s="180"/>
      <c r="O288" s="173"/>
      <c r="P288" s="173"/>
      <c r="Q288" s="173"/>
      <c r="R288" s="181"/>
      <c r="T288" s="31"/>
      <c r="U288" s="31"/>
      <c r="V288" s="31"/>
    </row>
    <row r="289" spans="1:22" s="45" customFormat="1" ht="271.5" customHeight="1" thickTop="1" thickBot="1" x14ac:dyDescent="0.3">
      <c r="A289" s="3"/>
      <c r="B289" s="5" t="s">
        <v>329</v>
      </c>
      <c r="C289" s="2">
        <v>2404106</v>
      </c>
      <c r="D289" s="8">
        <v>1130.46</v>
      </c>
      <c r="E289" s="14">
        <f>ROUND(D289*(1-E$12),2)</f>
        <v>1017.41</v>
      </c>
      <c r="F289" s="3" t="s">
        <v>0</v>
      </c>
      <c r="G289" s="3" t="s">
        <v>155</v>
      </c>
      <c r="H289" s="3" t="s">
        <v>330</v>
      </c>
      <c r="I289" s="4" t="s">
        <v>116</v>
      </c>
      <c r="J289" s="270">
        <f>VLOOKUP(C289,[2]Лист1!$A$4:$C$10020,3,0)</f>
        <v>30</v>
      </c>
      <c r="K289" s="97"/>
      <c r="L289" s="178"/>
      <c r="M289" s="171"/>
      <c r="N289" s="180"/>
      <c r="O289" s="173"/>
      <c r="P289" s="173"/>
      <c r="Q289" s="173"/>
      <c r="R289" s="181"/>
      <c r="T289" s="31"/>
      <c r="U289" s="31"/>
      <c r="V289" s="31"/>
    </row>
    <row r="290" spans="1:22" s="45" customFormat="1" ht="66" customHeight="1" thickTop="1" thickBot="1" x14ac:dyDescent="0.3">
      <c r="A290" s="116" t="s">
        <v>249</v>
      </c>
      <c r="B290" s="82"/>
      <c r="C290" s="88"/>
      <c r="D290" s="109"/>
      <c r="E290" s="132"/>
      <c r="F290" s="132"/>
      <c r="G290" s="87"/>
      <c r="H290" s="87"/>
      <c r="I290" s="134"/>
      <c r="J290" s="271"/>
      <c r="K290" s="111"/>
      <c r="L290" s="179"/>
      <c r="M290" s="171"/>
      <c r="N290" s="180"/>
      <c r="O290" s="173"/>
      <c r="P290" s="173"/>
      <c r="Q290" s="173"/>
      <c r="R290" s="181"/>
      <c r="T290" s="31"/>
      <c r="U290" s="31"/>
      <c r="V290" s="31"/>
    </row>
    <row r="291" spans="1:22" s="45" customFormat="1" ht="193.5" customHeight="1" thickTop="1" thickBot="1" x14ac:dyDescent="0.3">
      <c r="A291" s="102"/>
      <c r="B291" s="100" t="s">
        <v>532</v>
      </c>
      <c r="C291" s="146">
        <v>2100623</v>
      </c>
      <c r="D291" s="8">
        <v>599.17999999999995</v>
      </c>
      <c r="E291" s="14">
        <f>ROUND(D291*(1-E$12),2)</f>
        <v>539.26</v>
      </c>
      <c r="F291" s="3" t="s">
        <v>0</v>
      </c>
      <c r="G291" s="146" t="s">
        <v>145</v>
      </c>
      <c r="H291" s="153"/>
      <c r="I291" s="4" t="s">
        <v>116</v>
      </c>
      <c r="J291" s="270">
        <f>VLOOKUP(C291,[2]Лист1!$A$4:$C$10020,3,0)</f>
        <v>280</v>
      </c>
      <c r="K291" s="97"/>
      <c r="L291" s="179"/>
      <c r="M291" s="171"/>
      <c r="N291" s="180"/>
      <c r="O291" s="173"/>
      <c r="P291" s="173"/>
      <c r="Q291" s="173"/>
      <c r="R291" s="181"/>
      <c r="T291" s="31"/>
      <c r="U291" s="31"/>
      <c r="V291" s="31"/>
    </row>
    <row r="292" spans="1:22" s="45" customFormat="1" ht="66" customHeight="1" thickTop="1" thickBot="1" x14ac:dyDescent="0.3">
      <c r="A292" s="81" t="s">
        <v>98</v>
      </c>
      <c r="B292" s="82"/>
      <c r="C292" s="88"/>
      <c r="D292" s="109"/>
      <c r="E292" s="132"/>
      <c r="F292" s="132"/>
      <c r="G292" s="91"/>
      <c r="H292" s="91"/>
      <c r="I292" s="134"/>
      <c r="J292" s="271"/>
      <c r="K292" s="11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</row>
    <row r="293" spans="1:22" s="55" customFormat="1" ht="329.25" customHeight="1" thickTop="1" thickBot="1" x14ac:dyDescent="0.3">
      <c r="A293" s="163"/>
      <c r="B293" s="222" t="s">
        <v>43</v>
      </c>
      <c r="C293" s="166">
        <v>2120701</v>
      </c>
      <c r="D293" s="8">
        <v>309.26</v>
      </c>
      <c r="E293" s="96">
        <f>ROUND(D293*(1-E$12),2)</f>
        <v>278.33</v>
      </c>
      <c r="F293" s="3" t="s">
        <v>0</v>
      </c>
      <c r="G293" s="77" t="s">
        <v>154</v>
      </c>
      <c r="H293" s="195" t="s">
        <v>9</v>
      </c>
      <c r="I293" s="4" t="s">
        <v>116</v>
      </c>
      <c r="J293" s="270">
        <f>VLOOKUP(C293,[2]Лист1!$A$4:$C$10020,3,0)</f>
        <v>778</v>
      </c>
      <c r="K293" s="97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</row>
    <row r="294" spans="1:22" s="45" customFormat="1" ht="189.75" customHeight="1" thickTop="1" thickBot="1" x14ac:dyDescent="0.3">
      <c r="A294" s="4"/>
      <c r="B294" s="1" t="s">
        <v>533</v>
      </c>
      <c r="C294" s="2">
        <v>2140704</v>
      </c>
      <c r="D294" s="8">
        <v>66.94</v>
      </c>
      <c r="E294" s="14">
        <f>ROUND(D294*(1-E$12),2)</f>
        <v>60.25</v>
      </c>
      <c r="F294" s="3" t="s">
        <v>0</v>
      </c>
      <c r="G294" s="3" t="s">
        <v>161</v>
      </c>
      <c r="H294" s="12" t="s">
        <v>7</v>
      </c>
      <c r="I294" s="4" t="s">
        <v>116</v>
      </c>
      <c r="J294" s="270">
        <f>VLOOKUP(C294,[2]Лист1!$A$4:$C$10020,3,0)</f>
        <v>1133</v>
      </c>
      <c r="K294" s="97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</row>
    <row r="295" spans="1:22" s="45" customFormat="1" ht="77.25" customHeight="1" thickTop="1" thickBot="1" x14ac:dyDescent="0.3">
      <c r="A295" s="81" t="s">
        <v>87</v>
      </c>
      <c r="B295" s="82"/>
      <c r="C295" s="88"/>
      <c r="D295" s="109"/>
      <c r="E295" s="132"/>
      <c r="F295" s="132"/>
      <c r="G295" s="87"/>
      <c r="H295" s="87"/>
      <c r="I295" s="134"/>
      <c r="J295" s="271"/>
      <c r="K295" s="11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</row>
    <row r="296" spans="1:22" s="45" customFormat="1" ht="234.75" customHeight="1" thickTop="1" thickBot="1" x14ac:dyDescent="0.3">
      <c r="A296" s="3"/>
      <c r="B296" s="94" t="s">
        <v>534</v>
      </c>
      <c r="C296" s="10">
        <v>3302001</v>
      </c>
      <c r="D296" s="8">
        <v>45.58</v>
      </c>
      <c r="E296" s="135">
        <f t="shared" ref="E296:E304" si="20">ROUND(D296*(1-E$12),2)</f>
        <v>41.02</v>
      </c>
      <c r="F296" s="3" t="s">
        <v>202</v>
      </c>
      <c r="G296" s="258" t="s">
        <v>203</v>
      </c>
      <c r="H296" s="200" t="s">
        <v>45</v>
      </c>
      <c r="I296" s="4" t="s">
        <v>184</v>
      </c>
      <c r="J296" s="270">
        <f>VLOOKUP(C296,[2]Лист1!$A$4:$C$10020,3,0)</f>
        <v>421</v>
      </c>
      <c r="K296" s="97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</row>
    <row r="297" spans="1:22" s="45" customFormat="1" ht="237" customHeight="1" thickTop="1" thickBot="1" x14ac:dyDescent="0.3">
      <c r="A297" s="108"/>
      <c r="B297" s="223" t="s">
        <v>535</v>
      </c>
      <c r="C297" s="10">
        <v>3302002</v>
      </c>
      <c r="D297" s="8">
        <v>56.42</v>
      </c>
      <c r="E297" s="135">
        <f t="shared" si="20"/>
        <v>50.78</v>
      </c>
      <c r="F297" s="3" t="s">
        <v>202</v>
      </c>
      <c r="G297" s="258" t="s">
        <v>203</v>
      </c>
      <c r="H297" s="200" t="s">
        <v>45</v>
      </c>
      <c r="I297" s="4" t="s">
        <v>184</v>
      </c>
      <c r="J297" s="270">
        <f>VLOOKUP(C297,[2]Лист1!$A$4:$C$10020,3,0)</f>
        <v>867</v>
      </c>
      <c r="K297" s="97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</row>
    <row r="298" spans="1:22" s="45" customFormat="1" ht="222" customHeight="1" thickTop="1" thickBot="1" x14ac:dyDescent="0.3">
      <c r="A298" s="3"/>
      <c r="B298" s="224" t="s">
        <v>536</v>
      </c>
      <c r="C298" s="2">
        <v>3302003</v>
      </c>
      <c r="D298" s="8">
        <v>55.19</v>
      </c>
      <c r="E298" s="14">
        <f t="shared" si="20"/>
        <v>49.67</v>
      </c>
      <c r="F298" s="3" t="s">
        <v>202</v>
      </c>
      <c r="G298" s="258" t="s">
        <v>203</v>
      </c>
      <c r="H298" s="12" t="s">
        <v>45</v>
      </c>
      <c r="I298" s="4" t="s">
        <v>184</v>
      </c>
      <c r="J298" s="270">
        <f>VLOOKUP(C298,[2]Лист1!$A$4:$C$10020,3,0)</f>
        <v>1020</v>
      </c>
      <c r="K298" s="97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</row>
    <row r="299" spans="1:22" s="45" customFormat="1" ht="222" customHeight="1" thickTop="1" thickBot="1" x14ac:dyDescent="0.3">
      <c r="A299" s="11"/>
      <c r="B299" s="19" t="s">
        <v>537</v>
      </c>
      <c r="C299" s="18">
        <v>3302004</v>
      </c>
      <c r="D299" s="8">
        <v>33.24</v>
      </c>
      <c r="E299" s="14">
        <f t="shared" si="20"/>
        <v>29.92</v>
      </c>
      <c r="F299" s="3" t="s">
        <v>202</v>
      </c>
      <c r="G299" s="258"/>
      <c r="H299" s="12" t="s">
        <v>45</v>
      </c>
      <c r="I299" s="4" t="s">
        <v>184</v>
      </c>
      <c r="J299" s="270">
        <f>VLOOKUP(C299,[2]Лист1!$A$4:$C$10020,3,0)</f>
        <v>2</v>
      </c>
      <c r="K299" s="97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</row>
    <row r="300" spans="1:22" s="45" customFormat="1" ht="217.5" customHeight="1" thickTop="1" thickBot="1" x14ac:dyDescent="0.3">
      <c r="A300" s="11"/>
      <c r="B300" s="94" t="s">
        <v>538</v>
      </c>
      <c r="C300" s="2">
        <v>3302005</v>
      </c>
      <c r="D300" s="8">
        <v>44.91</v>
      </c>
      <c r="E300" s="14">
        <f t="shared" si="20"/>
        <v>40.42</v>
      </c>
      <c r="F300" s="3" t="s">
        <v>202</v>
      </c>
      <c r="G300" s="258"/>
      <c r="H300" s="12" t="s">
        <v>45</v>
      </c>
      <c r="I300" s="4" t="s">
        <v>184</v>
      </c>
      <c r="J300" s="270">
        <f>VLOOKUP(C300,[2]Лист1!$A$4:$C$10020,3,0)</f>
        <v>299</v>
      </c>
      <c r="K300" s="97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</row>
    <row r="301" spans="1:22" s="45" customFormat="1" ht="212.25" customHeight="1" thickTop="1" thickBot="1" x14ac:dyDescent="0.3">
      <c r="A301" s="11"/>
      <c r="B301" s="94" t="s">
        <v>539</v>
      </c>
      <c r="C301" s="2">
        <v>3302008</v>
      </c>
      <c r="D301" s="8">
        <v>47.92</v>
      </c>
      <c r="E301" s="14">
        <f t="shared" si="20"/>
        <v>43.13</v>
      </c>
      <c r="F301" s="3" t="s">
        <v>202</v>
      </c>
      <c r="G301" s="258"/>
      <c r="H301" s="12" t="s">
        <v>45</v>
      </c>
      <c r="I301" s="4" t="s">
        <v>184</v>
      </c>
      <c r="J301" s="270">
        <f>VLOOKUP(C301,[2]Лист1!$A$4:$C$10020,3,0)</f>
        <v>94</v>
      </c>
      <c r="K301" s="97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</row>
    <row r="302" spans="1:22" s="45" customFormat="1" ht="231.75" customHeight="1" thickTop="1" thickBot="1" x14ac:dyDescent="0.3">
      <c r="A302" s="11"/>
      <c r="B302" s="94" t="s">
        <v>540</v>
      </c>
      <c r="C302" s="2">
        <v>3302009</v>
      </c>
      <c r="D302" s="8">
        <v>60.54</v>
      </c>
      <c r="E302" s="14">
        <f t="shared" si="20"/>
        <v>54.49</v>
      </c>
      <c r="F302" s="3" t="s">
        <v>202</v>
      </c>
      <c r="G302" s="258"/>
      <c r="H302" s="12" t="s">
        <v>45</v>
      </c>
      <c r="I302" s="4" t="s">
        <v>184</v>
      </c>
      <c r="J302" s="270">
        <f>VLOOKUP(C302,[2]Лист1!$A$4:$C$10020,3,0)</f>
        <v>209</v>
      </c>
      <c r="K302" s="97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</row>
    <row r="303" spans="1:22" s="45" customFormat="1" ht="231" customHeight="1" thickTop="1" thickBot="1" x14ac:dyDescent="0.3">
      <c r="A303" s="11"/>
      <c r="B303" s="94" t="s">
        <v>541</v>
      </c>
      <c r="C303" s="2">
        <v>3302010</v>
      </c>
      <c r="D303" s="8">
        <v>82.36</v>
      </c>
      <c r="E303" s="14">
        <f t="shared" si="20"/>
        <v>74.12</v>
      </c>
      <c r="F303" s="3" t="s">
        <v>202</v>
      </c>
      <c r="G303" s="258"/>
      <c r="H303" s="12" t="s">
        <v>45</v>
      </c>
      <c r="I303" s="4" t="s">
        <v>184</v>
      </c>
      <c r="J303" s="270">
        <f>VLOOKUP(C303,[2]Лист1!$A$4:$C$10020,3,0)</f>
        <v>133</v>
      </c>
      <c r="K303" s="97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</row>
    <row r="304" spans="1:22" s="45" customFormat="1" ht="234.75" customHeight="1" thickTop="1" thickBot="1" x14ac:dyDescent="1">
      <c r="A304" s="11"/>
      <c r="B304" s="94" t="s">
        <v>542</v>
      </c>
      <c r="C304" s="2">
        <v>3302011</v>
      </c>
      <c r="D304" s="8">
        <v>109.29</v>
      </c>
      <c r="E304" s="14">
        <f t="shared" si="20"/>
        <v>98.36</v>
      </c>
      <c r="F304" s="3" t="s">
        <v>202</v>
      </c>
      <c r="G304" s="258"/>
      <c r="H304" s="12" t="s">
        <v>45</v>
      </c>
      <c r="I304" s="4" t="s">
        <v>184</v>
      </c>
      <c r="J304" s="270">
        <f>VLOOKUP(C304,[2]Лист1!$A$4:$C$10020,3,0)</f>
        <v>59</v>
      </c>
      <c r="K304" s="97"/>
      <c r="L304" s="169"/>
      <c r="M304" s="170"/>
      <c r="N304" s="171"/>
      <c r="O304" s="172"/>
      <c r="P304" s="173"/>
      <c r="Q304" s="173"/>
      <c r="R304" s="173"/>
      <c r="S304" s="174"/>
      <c r="U304" s="31"/>
      <c r="V304" s="31"/>
    </row>
    <row r="305" spans="1:22" s="45" customFormat="1" ht="77.25" customHeight="1" thickTop="1" thickBot="1" x14ac:dyDescent="1">
      <c r="A305" s="81" t="s">
        <v>69</v>
      </c>
      <c r="B305" s="82"/>
      <c r="C305" s="88"/>
      <c r="D305" s="109"/>
      <c r="E305" s="132"/>
      <c r="F305" s="132"/>
      <c r="G305" s="87"/>
      <c r="H305" s="87"/>
      <c r="I305" s="134"/>
      <c r="J305" s="271"/>
      <c r="K305" s="111"/>
      <c r="L305" s="169"/>
      <c r="M305" s="170"/>
      <c r="N305" s="171"/>
      <c r="O305" s="172"/>
      <c r="P305" s="173"/>
      <c r="Q305" s="173"/>
      <c r="R305" s="173"/>
      <c r="S305" s="174"/>
      <c r="U305" s="31"/>
      <c r="V305" s="31"/>
    </row>
    <row r="306" spans="1:22" s="45" customFormat="1" ht="132" customHeight="1" thickTop="1" thickBot="1" x14ac:dyDescent="1">
      <c r="A306" s="186"/>
      <c r="B306" s="177" t="s">
        <v>543</v>
      </c>
      <c r="C306" s="2">
        <v>3300702</v>
      </c>
      <c r="D306" s="8">
        <v>9.43</v>
      </c>
      <c r="E306" s="14">
        <f>ROUND(D306*(1-E$12),2)</f>
        <v>8.49</v>
      </c>
      <c r="F306" s="3" t="s">
        <v>201</v>
      </c>
      <c r="G306" s="3" t="s">
        <v>51</v>
      </c>
      <c r="H306" s="12" t="s">
        <v>46</v>
      </c>
      <c r="I306" s="4" t="s">
        <v>136</v>
      </c>
      <c r="J306" s="270">
        <f>VLOOKUP(C306,[2]Лист1!$A$4:$C$10020,3,0)</f>
        <v>17084</v>
      </c>
      <c r="K306" s="97"/>
      <c r="L306" s="169"/>
      <c r="M306" s="170"/>
      <c r="N306" s="171"/>
      <c r="O306" s="172"/>
      <c r="P306" s="173"/>
      <c r="Q306" s="173"/>
      <c r="R306" s="173"/>
      <c r="S306" s="174"/>
      <c r="U306" s="31"/>
      <c r="V306" s="31"/>
    </row>
    <row r="307" spans="1:22" s="45" customFormat="1" ht="132" customHeight="1" thickTop="1" thickBot="1" x14ac:dyDescent="0.3">
      <c r="A307" s="186"/>
      <c r="B307" s="177" t="s">
        <v>544</v>
      </c>
      <c r="C307" s="2">
        <v>3300703</v>
      </c>
      <c r="D307" s="8">
        <v>5.42</v>
      </c>
      <c r="E307" s="14">
        <f>ROUND(D307*(1-E$12),2)</f>
        <v>4.88</v>
      </c>
      <c r="F307" s="3" t="s">
        <v>201</v>
      </c>
      <c r="G307" s="3" t="s">
        <v>51</v>
      </c>
      <c r="H307" s="4" t="s">
        <v>46</v>
      </c>
      <c r="I307" s="4" t="s">
        <v>136</v>
      </c>
      <c r="J307" s="270">
        <f>VLOOKUP(C307,[2]Лист1!$A$4:$C$10020,3,0)</f>
        <v>33760</v>
      </c>
      <c r="K307" s="97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</row>
    <row r="308" spans="1:22" s="45" customFormat="1" ht="132" customHeight="1" thickTop="1" thickBot="1" x14ac:dyDescent="0.3">
      <c r="A308" s="186"/>
      <c r="B308" s="177" t="s">
        <v>545</v>
      </c>
      <c r="C308" s="2">
        <v>3300701</v>
      </c>
      <c r="D308" s="8">
        <v>5.42</v>
      </c>
      <c r="E308" s="14">
        <f>ROUND(D308*(1-E$12),2)</f>
        <v>4.88</v>
      </c>
      <c r="F308" s="3" t="s">
        <v>201</v>
      </c>
      <c r="G308" s="3" t="s">
        <v>51</v>
      </c>
      <c r="H308" s="4" t="s">
        <v>46</v>
      </c>
      <c r="I308" s="4" t="s">
        <v>136</v>
      </c>
      <c r="J308" s="270">
        <f>VLOOKUP(C308,[2]Лист1!$A$4:$C$10020,3,0)</f>
        <v>33710</v>
      </c>
      <c r="K308" s="97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</row>
    <row r="309" spans="1:22" s="45" customFormat="1" ht="132" customHeight="1" thickTop="1" thickBot="1" x14ac:dyDescent="0.3">
      <c r="A309" s="186"/>
      <c r="B309" s="177" t="s">
        <v>546</v>
      </c>
      <c r="C309" s="2">
        <v>3300704</v>
      </c>
      <c r="D309" s="8">
        <v>5.42</v>
      </c>
      <c r="E309" s="14">
        <f>ROUND(D309*(1-E$12),2)</f>
        <v>4.88</v>
      </c>
      <c r="F309" s="3" t="s">
        <v>201</v>
      </c>
      <c r="G309" s="3" t="s">
        <v>51</v>
      </c>
      <c r="H309" s="4" t="s">
        <v>46</v>
      </c>
      <c r="I309" s="4" t="s">
        <v>136</v>
      </c>
      <c r="J309" s="270">
        <f>VLOOKUP(C309,[2]Лист1!$A$4:$C$10020,3,0)</f>
        <v>48250</v>
      </c>
      <c r="K309" s="97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</row>
    <row r="310" spans="1:22" s="45" customFormat="1" ht="132" customHeight="1" thickTop="1" thickBot="1" x14ac:dyDescent="0.3">
      <c r="A310" s="186"/>
      <c r="B310" s="177" t="s">
        <v>547</v>
      </c>
      <c r="C310" s="2">
        <v>3300705</v>
      </c>
      <c r="D310" s="8">
        <v>5.42</v>
      </c>
      <c r="E310" s="14">
        <f>ROUND(D310*(1-E$12),2)</f>
        <v>4.88</v>
      </c>
      <c r="F310" s="3" t="s">
        <v>201</v>
      </c>
      <c r="G310" s="3" t="s">
        <v>51</v>
      </c>
      <c r="H310" s="4" t="s">
        <v>46</v>
      </c>
      <c r="I310" s="4" t="s">
        <v>136</v>
      </c>
      <c r="J310" s="270">
        <f>VLOOKUP(C310,[2]Лист1!$A$4:$C$10020,3,0)</f>
        <v>35360</v>
      </c>
      <c r="K310" s="97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</row>
    <row r="311" spans="1:22" s="45" customFormat="1" ht="77.25" customHeight="1" thickTop="1" thickBot="1" x14ac:dyDescent="0.3">
      <c r="A311" s="81" t="s">
        <v>88</v>
      </c>
      <c r="B311" s="82"/>
      <c r="C311" s="88"/>
      <c r="D311" s="109"/>
      <c r="E311" s="132"/>
      <c r="F311" s="132"/>
      <c r="G311" s="87"/>
      <c r="H311" s="87"/>
      <c r="I311" s="134"/>
      <c r="J311" s="271"/>
      <c r="K311" s="11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</row>
    <row r="312" spans="1:22" s="45" customFormat="1" ht="133.5" customHeight="1" thickTop="1" thickBot="1" x14ac:dyDescent="0.3">
      <c r="A312" s="186"/>
      <c r="B312" s="177" t="s">
        <v>548</v>
      </c>
      <c r="C312" s="2">
        <v>3300108</v>
      </c>
      <c r="D312" s="8">
        <v>7.41</v>
      </c>
      <c r="E312" s="14">
        <f>ROUND(D312*(1-E$12),2)</f>
        <v>6.67</v>
      </c>
      <c r="F312" s="3" t="s">
        <v>201</v>
      </c>
      <c r="G312" s="3" t="s">
        <v>341</v>
      </c>
      <c r="H312" s="12" t="s">
        <v>340</v>
      </c>
      <c r="I312" s="4" t="s">
        <v>339</v>
      </c>
      <c r="J312" s="270">
        <f>VLOOKUP(C312,[2]Лист1!$A$4:$C$10020,3,0)</f>
        <v>2000</v>
      </c>
      <c r="K312" s="97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</row>
    <row r="313" spans="1:22" s="45" customFormat="1" ht="133.5" customHeight="1" thickTop="1" thickBot="1" x14ac:dyDescent="0.3">
      <c r="A313" s="186"/>
      <c r="B313" s="177" t="s">
        <v>549</v>
      </c>
      <c r="C313" s="2">
        <v>3300114</v>
      </c>
      <c r="D313" s="8">
        <v>7.41</v>
      </c>
      <c r="E313" s="14">
        <f>ROUND(D313*(1-E$12),2)</f>
        <v>6.67</v>
      </c>
      <c r="F313" s="3" t="s">
        <v>201</v>
      </c>
      <c r="G313" s="3" t="s">
        <v>341</v>
      </c>
      <c r="H313" s="12" t="s">
        <v>340</v>
      </c>
      <c r="I313" s="4" t="s">
        <v>339</v>
      </c>
      <c r="J313" s="270">
        <f>VLOOKUP(C313,[2]Лист1!$A$4:$C$10020,3,0)</f>
        <v>1800</v>
      </c>
      <c r="K313" s="97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</row>
    <row r="314" spans="1:22" s="45" customFormat="1" ht="77.25" customHeight="1" thickTop="1" thickBot="1" x14ac:dyDescent="0.3">
      <c r="A314" s="81" t="s">
        <v>95</v>
      </c>
      <c r="B314" s="82"/>
      <c r="C314" s="88"/>
      <c r="D314" s="109"/>
      <c r="E314" s="132"/>
      <c r="F314" s="132"/>
      <c r="G314" s="87"/>
      <c r="H314" s="87"/>
      <c r="I314" s="134"/>
      <c r="J314" s="271"/>
      <c r="K314" s="11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</row>
    <row r="315" spans="1:22" s="45" customFormat="1" ht="120.75" customHeight="1" thickTop="1" thickBot="1" x14ac:dyDescent="0.3">
      <c r="A315" s="186"/>
      <c r="B315" s="177" t="s">
        <v>550</v>
      </c>
      <c r="C315" s="2">
        <v>3300201</v>
      </c>
      <c r="D315" s="8">
        <v>10.59</v>
      </c>
      <c r="E315" s="14">
        <f t="shared" ref="E315:E319" si="21">ROUND(D315*(1-E$12),2)</f>
        <v>9.5299999999999994</v>
      </c>
      <c r="F315" s="3" t="s">
        <v>201</v>
      </c>
      <c r="G315" s="77" t="s">
        <v>191</v>
      </c>
      <c r="H315" s="12" t="s">
        <v>46</v>
      </c>
      <c r="I315" s="4" t="s">
        <v>136</v>
      </c>
      <c r="J315" s="270">
        <f>VLOOKUP(C315,[2]Лист1!$A$4:$C$10020,3,0)</f>
        <v>950</v>
      </c>
      <c r="K315" s="97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</row>
    <row r="316" spans="1:22" s="45" customFormat="1" ht="120.75" customHeight="1" thickTop="1" thickBot="1" x14ac:dyDescent="0.3">
      <c r="A316" s="186"/>
      <c r="B316" s="177" t="s">
        <v>551</v>
      </c>
      <c r="C316" s="2">
        <v>3300202</v>
      </c>
      <c r="D316" s="8">
        <v>17.48</v>
      </c>
      <c r="E316" s="14">
        <f t="shared" si="21"/>
        <v>15.73</v>
      </c>
      <c r="F316" s="3" t="s">
        <v>201</v>
      </c>
      <c r="G316" s="77" t="s">
        <v>191</v>
      </c>
      <c r="H316" s="12" t="s">
        <v>46</v>
      </c>
      <c r="I316" s="4" t="s">
        <v>136</v>
      </c>
      <c r="J316" s="270">
        <f>VLOOKUP(C316,[2]Лист1!$A$4:$C$10020,3,0)</f>
        <v>2250</v>
      </c>
      <c r="K316" s="97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</row>
    <row r="317" spans="1:22" s="45" customFormat="1" ht="120.75" customHeight="1" thickTop="1" thickBot="1" x14ac:dyDescent="0.3">
      <c r="A317" s="186"/>
      <c r="B317" s="177" t="s">
        <v>552</v>
      </c>
      <c r="C317" s="2">
        <v>3300203</v>
      </c>
      <c r="D317" s="8">
        <v>10.09</v>
      </c>
      <c r="E317" s="14">
        <f t="shared" si="21"/>
        <v>9.08</v>
      </c>
      <c r="F317" s="3" t="s">
        <v>201</v>
      </c>
      <c r="G317" s="77" t="s">
        <v>191</v>
      </c>
      <c r="H317" s="12" t="s">
        <v>46</v>
      </c>
      <c r="I317" s="4" t="s">
        <v>136</v>
      </c>
      <c r="J317" s="270">
        <f>VLOOKUP(C317,[2]Лист1!$A$4:$C$10020,3,0)</f>
        <v>800</v>
      </c>
      <c r="K317" s="97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</row>
    <row r="318" spans="1:22" s="45" customFormat="1" ht="120.75" customHeight="1" thickTop="1" thickBot="1" x14ac:dyDescent="0.3">
      <c r="A318" s="186"/>
      <c r="B318" s="177" t="s">
        <v>553</v>
      </c>
      <c r="C318" s="2">
        <v>3300205</v>
      </c>
      <c r="D318" s="8">
        <v>10.09</v>
      </c>
      <c r="E318" s="96">
        <f t="shared" si="21"/>
        <v>9.08</v>
      </c>
      <c r="F318" s="3" t="s">
        <v>201</v>
      </c>
      <c r="G318" s="77" t="s">
        <v>191</v>
      </c>
      <c r="H318" s="12" t="s">
        <v>46</v>
      </c>
      <c r="I318" s="4" t="s">
        <v>136</v>
      </c>
      <c r="J318" s="270">
        <f>VLOOKUP(C318,[2]Лист1!$A$4:$C$10020,3,0)</f>
        <v>400</v>
      </c>
      <c r="K318" s="97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</row>
    <row r="319" spans="1:22" s="45" customFormat="1" ht="120.75" customHeight="1" thickTop="1" thickBot="1" x14ac:dyDescent="0.3">
      <c r="A319" s="186"/>
      <c r="B319" s="183" t="s">
        <v>554</v>
      </c>
      <c r="C319" s="10">
        <v>3300206</v>
      </c>
      <c r="D319" s="8">
        <v>9.42</v>
      </c>
      <c r="E319" s="135">
        <f t="shared" si="21"/>
        <v>8.48</v>
      </c>
      <c r="F319" s="3" t="s">
        <v>201</v>
      </c>
      <c r="G319" s="77" t="s">
        <v>191</v>
      </c>
      <c r="H319" s="200" t="s">
        <v>46</v>
      </c>
      <c r="I319" s="4" t="s">
        <v>136</v>
      </c>
      <c r="J319" s="270">
        <f>VLOOKUP(C319,[2]Лист1!$A$4:$C$10020,3,0)</f>
        <v>47390</v>
      </c>
      <c r="K319" s="97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</row>
    <row r="320" spans="1:22" s="45" customFormat="1" ht="79.5" customHeight="1" thickTop="1" thickBot="1" x14ac:dyDescent="0.3">
      <c r="A320" s="81" t="s">
        <v>94</v>
      </c>
      <c r="B320" s="82"/>
      <c r="C320" s="88"/>
      <c r="D320" s="109"/>
      <c r="E320" s="132"/>
      <c r="F320" s="132"/>
      <c r="G320" s="87"/>
      <c r="H320" s="87"/>
      <c r="I320" s="134"/>
      <c r="J320" s="271"/>
      <c r="K320" s="11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</row>
    <row r="321" spans="1:22" s="45" customFormat="1" ht="87" customHeight="1" thickTop="1" thickBot="1" x14ac:dyDescent="0.3">
      <c r="A321" s="186"/>
      <c r="B321" s="185" t="s">
        <v>555</v>
      </c>
      <c r="C321" s="165">
        <v>3301201</v>
      </c>
      <c r="D321" s="8">
        <v>12.7</v>
      </c>
      <c r="E321" s="96">
        <f t="shared" ref="E321:E327" si="22">ROUND(D321*(1-E$12),2)</f>
        <v>11.43</v>
      </c>
      <c r="F321" s="3" t="s">
        <v>201</v>
      </c>
      <c r="G321" s="3" t="s">
        <v>54</v>
      </c>
      <c r="H321" s="195" t="s">
        <v>46</v>
      </c>
      <c r="I321" s="4" t="s">
        <v>136</v>
      </c>
      <c r="J321" s="270">
        <f>VLOOKUP(C321,[2]Лист1!$A$4:$C$10020,3,0)</f>
        <v>3360</v>
      </c>
      <c r="K321" s="97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</row>
    <row r="322" spans="1:22" s="45" customFormat="1" ht="87" customHeight="1" thickTop="1" thickBot="1" x14ac:dyDescent="0.3">
      <c r="A322" s="186"/>
      <c r="B322" s="177" t="s">
        <v>556</v>
      </c>
      <c r="C322" s="2">
        <v>3301202</v>
      </c>
      <c r="D322" s="8">
        <v>12.7</v>
      </c>
      <c r="E322" s="14">
        <f t="shared" si="22"/>
        <v>11.43</v>
      </c>
      <c r="F322" s="3" t="s">
        <v>201</v>
      </c>
      <c r="G322" s="3" t="s">
        <v>54</v>
      </c>
      <c r="H322" s="12" t="s">
        <v>46</v>
      </c>
      <c r="I322" s="4" t="s">
        <v>136</v>
      </c>
      <c r="J322" s="270">
        <f>VLOOKUP(C322,[2]Лист1!$A$4:$C$10020,3,0)</f>
        <v>2960</v>
      </c>
      <c r="K322" s="97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</row>
    <row r="323" spans="1:22" s="45" customFormat="1" ht="87" customHeight="1" thickTop="1" thickBot="1" x14ac:dyDescent="0.3">
      <c r="A323" s="186"/>
      <c r="B323" s="177" t="s">
        <v>557</v>
      </c>
      <c r="C323" s="2">
        <v>3301203</v>
      </c>
      <c r="D323" s="8">
        <v>17.489999999999998</v>
      </c>
      <c r="E323" s="14">
        <f t="shared" si="22"/>
        <v>15.74</v>
      </c>
      <c r="F323" s="3" t="s">
        <v>201</v>
      </c>
      <c r="G323" s="3" t="s">
        <v>54</v>
      </c>
      <c r="H323" s="12" t="s">
        <v>46</v>
      </c>
      <c r="I323" s="4" t="s">
        <v>136</v>
      </c>
      <c r="J323" s="270">
        <f>VLOOKUP(C323,[2]Лист1!$A$4:$C$10020,3,0)</f>
        <v>820</v>
      </c>
      <c r="K323" s="97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</row>
    <row r="324" spans="1:22" s="45" customFormat="1" ht="87" customHeight="1" thickTop="1" thickBot="1" x14ac:dyDescent="0.3">
      <c r="A324" s="186"/>
      <c r="B324" s="177" t="s">
        <v>558</v>
      </c>
      <c r="C324" s="2">
        <v>3301204</v>
      </c>
      <c r="D324" s="8">
        <v>12.7</v>
      </c>
      <c r="E324" s="14">
        <f t="shared" si="22"/>
        <v>11.43</v>
      </c>
      <c r="F324" s="3" t="s">
        <v>201</v>
      </c>
      <c r="G324" s="3" t="s">
        <v>54</v>
      </c>
      <c r="H324" s="12" t="s">
        <v>46</v>
      </c>
      <c r="I324" s="4" t="s">
        <v>136</v>
      </c>
      <c r="J324" s="270">
        <f>VLOOKUP(C324,[2]Лист1!$A$4:$C$10020,3,0)</f>
        <v>2660</v>
      </c>
      <c r="K324" s="97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</row>
    <row r="325" spans="1:22" s="45" customFormat="1" ht="87" customHeight="1" thickTop="1" thickBot="1" x14ac:dyDescent="0.3">
      <c r="A325" s="186"/>
      <c r="B325" s="177" t="s">
        <v>559</v>
      </c>
      <c r="C325" s="2">
        <v>3301205</v>
      </c>
      <c r="D325" s="8">
        <v>12.7</v>
      </c>
      <c r="E325" s="14">
        <f t="shared" si="22"/>
        <v>11.43</v>
      </c>
      <c r="F325" s="3" t="s">
        <v>201</v>
      </c>
      <c r="G325" s="3" t="s">
        <v>54</v>
      </c>
      <c r="H325" s="12" t="s">
        <v>46</v>
      </c>
      <c r="I325" s="4" t="s">
        <v>136</v>
      </c>
      <c r="J325" s="270">
        <f>VLOOKUP(C325,[2]Лист1!$A$4:$C$10020,3,0)</f>
        <v>3060</v>
      </c>
      <c r="K325" s="97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</row>
    <row r="326" spans="1:22" s="45" customFormat="1" ht="87" customHeight="1" thickTop="1" thickBot="1" x14ac:dyDescent="0.3">
      <c r="A326" s="186"/>
      <c r="B326" s="177" t="s">
        <v>560</v>
      </c>
      <c r="C326" s="2">
        <v>3301206</v>
      </c>
      <c r="D326" s="8">
        <v>12.7</v>
      </c>
      <c r="E326" s="14">
        <f t="shared" si="22"/>
        <v>11.43</v>
      </c>
      <c r="F326" s="3" t="s">
        <v>201</v>
      </c>
      <c r="G326" s="3" t="s">
        <v>54</v>
      </c>
      <c r="H326" s="12" t="s">
        <v>46</v>
      </c>
      <c r="I326" s="4" t="s">
        <v>136</v>
      </c>
      <c r="J326" s="270">
        <f>VLOOKUP(C326,[2]Лист1!$A$4:$C$10020,3,0)</f>
        <v>2400</v>
      </c>
      <c r="K326" s="97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</row>
    <row r="327" spans="1:22" s="45" customFormat="1" ht="87" customHeight="1" thickTop="1" thickBot="1" x14ac:dyDescent="0.3">
      <c r="A327" s="77"/>
      <c r="B327" s="177" t="s">
        <v>561</v>
      </c>
      <c r="C327" s="2">
        <v>3301207</v>
      </c>
      <c r="D327" s="8">
        <v>12.7</v>
      </c>
      <c r="E327" s="14">
        <f t="shared" si="22"/>
        <v>11.43</v>
      </c>
      <c r="F327" s="3" t="s">
        <v>201</v>
      </c>
      <c r="G327" s="3" t="s">
        <v>54</v>
      </c>
      <c r="H327" s="12" t="s">
        <v>46</v>
      </c>
      <c r="I327" s="4" t="s">
        <v>136</v>
      </c>
      <c r="J327" s="270">
        <f>VLOOKUP(C327,[2]Лист1!$A$4:$C$10020,3,0)</f>
        <v>3450</v>
      </c>
      <c r="K327" s="97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</row>
    <row r="328" spans="1:22" s="45" customFormat="1" ht="79.5" customHeight="1" thickTop="1" thickBot="1" x14ac:dyDescent="0.3">
      <c r="A328" s="81" t="s">
        <v>93</v>
      </c>
      <c r="B328" s="82"/>
      <c r="C328" s="88"/>
      <c r="D328" s="109"/>
      <c r="E328" s="132"/>
      <c r="F328" s="132"/>
      <c r="G328" s="87"/>
      <c r="H328" s="87"/>
      <c r="I328" s="134"/>
      <c r="J328" s="271"/>
      <c r="K328" s="11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</row>
    <row r="329" spans="1:22" s="45" customFormat="1" ht="87" customHeight="1" thickTop="1" thickBot="1" x14ac:dyDescent="0.3">
      <c r="A329" s="186"/>
      <c r="B329" s="185" t="s">
        <v>562</v>
      </c>
      <c r="C329" s="165">
        <v>3300307</v>
      </c>
      <c r="D329" s="8">
        <v>14.66</v>
      </c>
      <c r="E329" s="96">
        <f t="shared" ref="E329:E334" si="23">ROUND(D329*(1-E$12),2)</f>
        <v>13.19</v>
      </c>
      <c r="F329" s="3" t="s">
        <v>201</v>
      </c>
      <c r="G329" s="77" t="s">
        <v>190</v>
      </c>
      <c r="H329" s="195" t="s">
        <v>46</v>
      </c>
      <c r="I329" s="4" t="s">
        <v>136</v>
      </c>
      <c r="J329" s="270">
        <f>VLOOKUP(C329,[2]Лист1!$A$4:$C$10020,3,0)</f>
        <v>345</v>
      </c>
      <c r="K329" s="97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</row>
    <row r="330" spans="1:22" s="45" customFormat="1" ht="87" customHeight="1" thickTop="1" thickBot="1" x14ac:dyDescent="0.3">
      <c r="A330" s="186"/>
      <c r="B330" s="177" t="s">
        <v>563</v>
      </c>
      <c r="C330" s="2">
        <v>3300301</v>
      </c>
      <c r="D330" s="8">
        <v>14.66</v>
      </c>
      <c r="E330" s="14">
        <f t="shared" si="23"/>
        <v>13.19</v>
      </c>
      <c r="F330" s="3" t="s">
        <v>201</v>
      </c>
      <c r="G330" s="77" t="s">
        <v>190</v>
      </c>
      <c r="H330" s="12" t="s">
        <v>46</v>
      </c>
      <c r="I330" s="4" t="s">
        <v>136</v>
      </c>
      <c r="J330" s="270">
        <f>VLOOKUP(C330,[2]Лист1!$A$4:$C$10020,3,0)</f>
        <v>1205</v>
      </c>
      <c r="K330" s="97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</row>
    <row r="331" spans="1:22" s="45" customFormat="1" ht="87" customHeight="1" thickTop="1" thickBot="1" x14ac:dyDescent="0.3">
      <c r="A331" s="186"/>
      <c r="B331" s="177" t="s">
        <v>564</v>
      </c>
      <c r="C331" s="2">
        <v>3300302</v>
      </c>
      <c r="D331" s="8">
        <v>26.65</v>
      </c>
      <c r="E331" s="14">
        <f t="shared" si="23"/>
        <v>23.99</v>
      </c>
      <c r="F331" s="3" t="s">
        <v>201</v>
      </c>
      <c r="G331" s="77" t="s">
        <v>190</v>
      </c>
      <c r="H331" s="12" t="s">
        <v>46</v>
      </c>
      <c r="I331" s="4" t="s">
        <v>136</v>
      </c>
      <c r="J331" s="270">
        <f>VLOOKUP(C331,[2]Лист1!$A$4:$C$10020,3,0)</f>
        <v>1750</v>
      </c>
      <c r="K331" s="97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</row>
    <row r="332" spans="1:22" s="45" customFormat="1" ht="87" customHeight="1" thickTop="1" thickBot="1" x14ac:dyDescent="0.3">
      <c r="A332" s="186"/>
      <c r="B332" s="177" t="s">
        <v>565</v>
      </c>
      <c r="C332" s="2">
        <v>3300303</v>
      </c>
      <c r="D332" s="8">
        <v>14.66</v>
      </c>
      <c r="E332" s="14">
        <f t="shared" si="23"/>
        <v>13.19</v>
      </c>
      <c r="F332" s="3" t="s">
        <v>201</v>
      </c>
      <c r="G332" s="77" t="s">
        <v>190</v>
      </c>
      <c r="H332" s="12" t="s">
        <v>46</v>
      </c>
      <c r="I332" s="4" t="s">
        <v>136</v>
      </c>
      <c r="J332" s="270">
        <f>VLOOKUP(C332,[2]Лист1!$A$4:$C$10020,3,0)</f>
        <v>2510</v>
      </c>
      <c r="K332" s="97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</row>
    <row r="333" spans="1:22" s="45" customFormat="1" ht="87" customHeight="1" thickTop="1" thickBot="1" x14ac:dyDescent="0.3">
      <c r="A333" s="186"/>
      <c r="B333" s="177" t="s">
        <v>566</v>
      </c>
      <c r="C333" s="2">
        <v>3300304</v>
      </c>
      <c r="D333" s="8">
        <v>14.66</v>
      </c>
      <c r="E333" s="14">
        <f t="shared" si="23"/>
        <v>13.19</v>
      </c>
      <c r="F333" s="3" t="s">
        <v>201</v>
      </c>
      <c r="G333" s="77" t="s">
        <v>190</v>
      </c>
      <c r="H333" s="12" t="s">
        <v>46</v>
      </c>
      <c r="I333" s="4" t="s">
        <v>136</v>
      </c>
      <c r="J333" s="270">
        <f>VLOOKUP(C333,[2]Лист1!$A$4:$C$10020,3,0)</f>
        <v>690</v>
      </c>
      <c r="K333" s="97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</row>
    <row r="334" spans="1:22" s="45" customFormat="1" ht="87" customHeight="1" thickTop="1" thickBot="1" x14ac:dyDescent="0.3">
      <c r="A334" s="186"/>
      <c r="B334" s="177" t="s">
        <v>567</v>
      </c>
      <c r="C334" s="2">
        <v>3300305</v>
      </c>
      <c r="D334" s="8">
        <v>14.66</v>
      </c>
      <c r="E334" s="14">
        <f t="shared" si="23"/>
        <v>13.19</v>
      </c>
      <c r="F334" s="3" t="s">
        <v>201</v>
      </c>
      <c r="G334" s="77" t="s">
        <v>190</v>
      </c>
      <c r="H334" s="12" t="s">
        <v>46</v>
      </c>
      <c r="I334" s="4" t="s">
        <v>136</v>
      </c>
      <c r="J334" s="270">
        <f>VLOOKUP(C334,[2]Лист1!$A$4:$C$10020,3,0)</f>
        <v>1110</v>
      </c>
      <c r="K334" s="97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</row>
    <row r="335" spans="1:22" s="45" customFormat="1" ht="77.25" customHeight="1" thickTop="1" thickBot="1" x14ac:dyDescent="0.3">
      <c r="A335" s="81" t="s">
        <v>92</v>
      </c>
      <c r="B335" s="82"/>
      <c r="C335" s="88"/>
      <c r="D335" s="109"/>
      <c r="E335" s="132"/>
      <c r="F335" s="132"/>
      <c r="G335" s="91"/>
      <c r="H335" s="91"/>
      <c r="I335" s="134"/>
      <c r="J335" s="271"/>
      <c r="K335" s="11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</row>
    <row r="336" spans="1:22" s="45" customFormat="1" ht="87" customHeight="1" thickTop="1" thickBot="1" x14ac:dyDescent="0.3">
      <c r="A336" s="186"/>
      <c r="B336" s="185" t="s">
        <v>568</v>
      </c>
      <c r="C336" s="165">
        <v>3300407</v>
      </c>
      <c r="D336" s="8">
        <v>18.420000000000002</v>
      </c>
      <c r="E336" s="96">
        <f t="shared" ref="E336:E342" si="24">ROUND(D336*(1-E$12),2)</f>
        <v>16.579999999999998</v>
      </c>
      <c r="F336" s="3" t="s">
        <v>201</v>
      </c>
      <c r="G336" s="77" t="s">
        <v>342</v>
      </c>
      <c r="H336" s="195" t="s">
        <v>46</v>
      </c>
      <c r="I336" s="4" t="s">
        <v>136</v>
      </c>
      <c r="J336" s="270">
        <f>VLOOKUP(C336,[2]Лист1!$A$4:$C$10020,3,0)</f>
        <v>300</v>
      </c>
      <c r="K336" s="97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</row>
    <row r="337" spans="1:22" s="45" customFormat="1" ht="87" customHeight="1" thickTop="1" thickBot="1" x14ac:dyDescent="0.3">
      <c r="A337" s="186"/>
      <c r="B337" s="177" t="s">
        <v>569</v>
      </c>
      <c r="C337" s="2">
        <v>3300401</v>
      </c>
      <c r="D337" s="8">
        <v>19.399999999999999</v>
      </c>
      <c r="E337" s="14">
        <f t="shared" si="24"/>
        <v>17.46</v>
      </c>
      <c r="F337" s="3" t="s">
        <v>201</v>
      </c>
      <c r="G337" s="77" t="s">
        <v>193</v>
      </c>
      <c r="H337" s="12" t="s">
        <v>46</v>
      </c>
      <c r="I337" s="4" t="s">
        <v>136</v>
      </c>
      <c r="J337" s="270">
        <f>VLOOKUP(C337,[2]Лист1!$A$4:$C$10020,3,0)</f>
        <v>2650</v>
      </c>
      <c r="K337" s="97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</row>
    <row r="338" spans="1:22" s="45" customFormat="1" ht="87" customHeight="1" thickTop="1" thickBot="1" x14ac:dyDescent="0.3">
      <c r="A338" s="186"/>
      <c r="B338" s="177" t="s">
        <v>570</v>
      </c>
      <c r="C338" s="2">
        <v>3300402</v>
      </c>
      <c r="D338" s="8">
        <v>28.35</v>
      </c>
      <c r="E338" s="14">
        <f t="shared" si="24"/>
        <v>25.52</v>
      </c>
      <c r="F338" s="3" t="s">
        <v>201</v>
      </c>
      <c r="G338" s="77" t="s">
        <v>193</v>
      </c>
      <c r="H338" s="12" t="s">
        <v>46</v>
      </c>
      <c r="I338" s="4" t="s">
        <v>136</v>
      </c>
      <c r="J338" s="270">
        <f>VLOOKUP(C338,[2]Лист1!$A$4:$C$10020,3,0)</f>
        <v>550</v>
      </c>
      <c r="K338" s="97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</row>
    <row r="339" spans="1:22" s="45" customFormat="1" ht="87" customHeight="1" thickTop="1" thickBot="1" x14ac:dyDescent="0.3">
      <c r="A339" s="186"/>
      <c r="B339" s="177" t="s">
        <v>571</v>
      </c>
      <c r="C339" s="2">
        <v>3300403</v>
      </c>
      <c r="D339" s="8">
        <v>19.420000000000002</v>
      </c>
      <c r="E339" s="14">
        <f t="shared" si="24"/>
        <v>17.48</v>
      </c>
      <c r="F339" s="3" t="s">
        <v>201</v>
      </c>
      <c r="G339" s="77" t="s">
        <v>342</v>
      </c>
      <c r="H339" s="12" t="s">
        <v>46</v>
      </c>
      <c r="I339" s="4" t="s">
        <v>136</v>
      </c>
      <c r="J339" s="270">
        <f>VLOOKUP(C339,[2]Лист1!$A$4:$C$10020,3,0)</f>
        <v>3190</v>
      </c>
      <c r="K339" s="97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</row>
    <row r="340" spans="1:22" s="45" customFormat="1" ht="87" customHeight="1" thickTop="1" thickBot="1" x14ac:dyDescent="0.3">
      <c r="A340" s="186"/>
      <c r="B340" s="177" t="s">
        <v>572</v>
      </c>
      <c r="C340" s="2">
        <v>3300404</v>
      </c>
      <c r="D340" s="8">
        <v>19.420000000000002</v>
      </c>
      <c r="E340" s="14">
        <f t="shared" si="24"/>
        <v>17.48</v>
      </c>
      <c r="F340" s="3" t="s">
        <v>201</v>
      </c>
      <c r="G340" s="77" t="s">
        <v>342</v>
      </c>
      <c r="H340" s="12" t="s">
        <v>46</v>
      </c>
      <c r="I340" s="4" t="s">
        <v>136</v>
      </c>
      <c r="J340" s="270">
        <f>VLOOKUP(C340,[2]Лист1!$A$4:$C$10020,3,0)</f>
        <v>3250</v>
      </c>
      <c r="K340" s="97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</row>
    <row r="341" spans="1:22" s="45" customFormat="1" ht="87" customHeight="1" thickTop="1" thickBot="1" x14ac:dyDescent="0.3">
      <c r="A341" s="186"/>
      <c r="B341" s="177" t="s">
        <v>573</v>
      </c>
      <c r="C341" s="10">
        <v>3300405</v>
      </c>
      <c r="D341" s="8">
        <v>19.420000000000002</v>
      </c>
      <c r="E341" s="135">
        <f t="shared" si="24"/>
        <v>17.48</v>
      </c>
      <c r="F341" s="3" t="s">
        <v>201</v>
      </c>
      <c r="G341" s="77" t="s">
        <v>342</v>
      </c>
      <c r="H341" s="200" t="s">
        <v>46</v>
      </c>
      <c r="I341" s="4" t="s">
        <v>136</v>
      </c>
      <c r="J341" s="270">
        <f>VLOOKUP(C341,[2]Лист1!$A$4:$C$10020,3,0)</f>
        <v>2650</v>
      </c>
      <c r="K341" s="97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</row>
    <row r="342" spans="1:22" s="45" customFormat="1" ht="87" customHeight="1" thickTop="1" thickBot="1" x14ac:dyDescent="0.3">
      <c r="A342" s="77"/>
      <c r="B342" s="177" t="s">
        <v>574</v>
      </c>
      <c r="C342" s="2">
        <v>3300406</v>
      </c>
      <c r="D342" s="8">
        <v>19.420000000000002</v>
      </c>
      <c r="E342" s="14">
        <f t="shared" si="24"/>
        <v>17.48</v>
      </c>
      <c r="F342" s="3" t="s">
        <v>201</v>
      </c>
      <c r="G342" s="77" t="s">
        <v>193</v>
      </c>
      <c r="H342" s="200" t="s">
        <v>46</v>
      </c>
      <c r="I342" s="4" t="s">
        <v>136</v>
      </c>
      <c r="J342" s="270">
        <f>VLOOKUP(C342,[2]Лист1!$A$4:$C$10020,3,0)</f>
        <v>23560</v>
      </c>
      <c r="K342" s="97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</row>
    <row r="343" spans="1:22" s="45" customFormat="1" ht="77.25" customHeight="1" thickTop="1" thickBot="1" x14ac:dyDescent="0.3">
      <c r="A343" s="81" t="s">
        <v>91</v>
      </c>
      <c r="B343" s="82"/>
      <c r="C343" s="88"/>
      <c r="D343" s="109"/>
      <c r="E343" s="132"/>
      <c r="F343" s="132"/>
      <c r="G343" s="87"/>
      <c r="H343" s="87"/>
      <c r="I343" s="134"/>
      <c r="J343" s="271"/>
      <c r="K343" s="11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</row>
    <row r="344" spans="1:22" s="45" customFormat="1" ht="87" customHeight="1" thickTop="1" thickBot="1" x14ac:dyDescent="0.3">
      <c r="A344" s="186"/>
      <c r="B344" s="185" t="s">
        <v>575</v>
      </c>
      <c r="C344" s="165">
        <v>3300907</v>
      </c>
      <c r="D344" s="8">
        <v>26.59</v>
      </c>
      <c r="E344" s="96">
        <f t="shared" ref="E344:E350" si="25">ROUND(D344*(1-E$12),2)</f>
        <v>23.93</v>
      </c>
      <c r="F344" s="3" t="s">
        <v>201</v>
      </c>
      <c r="G344" s="77" t="s">
        <v>194</v>
      </c>
      <c r="H344" s="195" t="s">
        <v>46</v>
      </c>
      <c r="I344" s="4" t="s">
        <v>136</v>
      </c>
      <c r="J344" s="270">
        <f>VLOOKUP(C344,[2]Лист1!$A$4:$C$10020,3,0)</f>
        <v>8250</v>
      </c>
      <c r="K344" s="97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</row>
    <row r="345" spans="1:22" s="45" customFormat="1" ht="87" customHeight="1" thickTop="1" thickBot="1" x14ac:dyDescent="0.3">
      <c r="A345" s="186"/>
      <c r="B345" s="177" t="s">
        <v>576</v>
      </c>
      <c r="C345" s="2">
        <v>3300901</v>
      </c>
      <c r="D345" s="8">
        <v>26.59</v>
      </c>
      <c r="E345" s="14">
        <f t="shared" si="25"/>
        <v>23.93</v>
      </c>
      <c r="F345" s="3" t="s">
        <v>201</v>
      </c>
      <c r="G345" s="77" t="s">
        <v>194</v>
      </c>
      <c r="H345" s="12" t="s">
        <v>46</v>
      </c>
      <c r="I345" s="4" t="s">
        <v>136</v>
      </c>
      <c r="J345" s="270">
        <f>VLOOKUP(C345,[2]Лист1!$A$4:$C$10020,3,0)</f>
        <v>100</v>
      </c>
      <c r="K345" s="97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</row>
    <row r="346" spans="1:22" s="45" customFormat="1" ht="87" customHeight="1" thickTop="1" thickBot="1" x14ac:dyDescent="0.3">
      <c r="A346" s="186"/>
      <c r="B346" s="177" t="s">
        <v>577</v>
      </c>
      <c r="C346" s="2">
        <v>3300902</v>
      </c>
      <c r="D346" s="8">
        <v>37.17</v>
      </c>
      <c r="E346" s="14">
        <f t="shared" si="25"/>
        <v>33.450000000000003</v>
      </c>
      <c r="F346" s="3" t="s">
        <v>201</v>
      </c>
      <c r="G346" s="77" t="s">
        <v>194</v>
      </c>
      <c r="H346" s="12" t="s">
        <v>46</v>
      </c>
      <c r="I346" s="4" t="s">
        <v>136</v>
      </c>
      <c r="J346" s="270">
        <f>VLOOKUP(C346,[2]Лист1!$A$4:$C$10020,3,0)</f>
        <v>100</v>
      </c>
      <c r="K346" s="97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</row>
    <row r="347" spans="1:22" s="45" customFormat="1" ht="87" customHeight="1" thickTop="1" thickBot="1" x14ac:dyDescent="0.3">
      <c r="A347" s="186"/>
      <c r="B347" s="177" t="s">
        <v>578</v>
      </c>
      <c r="C347" s="2">
        <v>3300903</v>
      </c>
      <c r="D347" s="8">
        <v>26.59</v>
      </c>
      <c r="E347" s="14">
        <f t="shared" si="25"/>
        <v>23.93</v>
      </c>
      <c r="F347" s="3" t="s">
        <v>201</v>
      </c>
      <c r="G347" s="77" t="s">
        <v>194</v>
      </c>
      <c r="H347" s="12" t="s">
        <v>46</v>
      </c>
      <c r="I347" s="4" t="s">
        <v>136</v>
      </c>
      <c r="J347" s="270">
        <f>VLOOKUP(C347,[2]Лист1!$A$4:$C$10020,3,0)</f>
        <v>30</v>
      </c>
      <c r="K347" s="97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</row>
    <row r="348" spans="1:22" s="45" customFormat="1" ht="87" customHeight="1" thickTop="1" thickBot="1" x14ac:dyDescent="0.3">
      <c r="A348" s="186"/>
      <c r="B348" s="177" t="s">
        <v>579</v>
      </c>
      <c r="C348" s="2">
        <v>3300904</v>
      </c>
      <c r="D348" s="8">
        <v>26.59</v>
      </c>
      <c r="E348" s="14">
        <f t="shared" si="25"/>
        <v>23.93</v>
      </c>
      <c r="F348" s="3" t="s">
        <v>201</v>
      </c>
      <c r="G348" s="77" t="s">
        <v>194</v>
      </c>
      <c r="H348" s="12" t="s">
        <v>46</v>
      </c>
      <c r="I348" s="4" t="s">
        <v>136</v>
      </c>
      <c r="J348" s="270">
        <f>VLOOKUP(C348,[2]Лист1!$A$4:$C$10020,3,0)</f>
        <v>730</v>
      </c>
      <c r="K348" s="97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</row>
    <row r="349" spans="1:22" s="45" customFormat="1" ht="87" customHeight="1" thickTop="1" thickBot="1" x14ac:dyDescent="0.3">
      <c r="A349" s="186"/>
      <c r="B349" s="177" t="s">
        <v>580</v>
      </c>
      <c r="C349" s="10">
        <v>3300905</v>
      </c>
      <c r="D349" s="8">
        <v>26.59</v>
      </c>
      <c r="E349" s="135">
        <f t="shared" si="25"/>
        <v>23.93</v>
      </c>
      <c r="F349" s="3" t="s">
        <v>201</v>
      </c>
      <c r="G349" s="77" t="s">
        <v>194</v>
      </c>
      <c r="H349" s="200" t="s">
        <v>46</v>
      </c>
      <c r="I349" s="4" t="s">
        <v>136</v>
      </c>
      <c r="J349" s="270">
        <f>VLOOKUP(C349,[2]Лист1!$A$4:$C$10020,3,0)</f>
        <v>800</v>
      </c>
      <c r="K349" s="97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</row>
    <row r="350" spans="1:22" s="45" customFormat="1" ht="87" customHeight="1" thickTop="1" thickBot="1" x14ac:dyDescent="0.3">
      <c r="A350" s="186"/>
      <c r="B350" s="183" t="s">
        <v>581</v>
      </c>
      <c r="C350" s="2">
        <v>3300906</v>
      </c>
      <c r="D350" s="8">
        <v>26.59</v>
      </c>
      <c r="E350" s="14">
        <f t="shared" si="25"/>
        <v>23.93</v>
      </c>
      <c r="F350" s="3" t="s">
        <v>201</v>
      </c>
      <c r="G350" s="77" t="s">
        <v>194</v>
      </c>
      <c r="H350" s="200" t="s">
        <v>46</v>
      </c>
      <c r="I350" s="4" t="s">
        <v>136</v>
      </c>
      <c r="J350" s="270">
        <f>VLOOKUP(C350,[2]Лист1!$A$4:$C$10020,3,0)</f>
        <v>37610</v>
      </c>
      <c r="K350" s="97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</row>
    <row r="351" spans="1:22" s="45" customFormat="1" ht="77.25" customHeight="1" thickTop="1" thickBot="1" x14ac:dyDescent="0.3">
      <c r="A351" s="81" t="s">
        <v>90</v>
      </c>
      <c r="B351" s="82"/>
      <c r="C351" s="187"/>
      <c r="D351" s="109"/>
      <c r="E351" s="188"/>
      <c r="F351" s="188"/>
      <c r="G351" s="87"/>
      <c r="H351" s="87"/>
      <c r="I351" s="189"/>
      <c r="J351" s="271"/>
      <c r="K351" s="11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</row>
    <row r="352" spans="1:22" s="45" customFormat="1" ht="87" customHeight="1" thickTop="1" thickBot="1" x14ac:dyDescent="0.3">
      <c r="A352" s="186"/>
      <c r="B352" s="185" t="s">
        <v>582</v>
      </c>
      <c r="C352" s="165">
        <v>3300507</v>
      </c>
      <c r="D352" s="8">
        <v>44.3</v>
      </c>
      <c r="E352" s="96">
        <f t="shared" ref="E352:E358" si="26">ROUND(D352*(1-E$12),2)</f>
        <v>39.869999999999997</v>
      </c>
      <c r="F352" s="3" t="s">
        <v>201</v>
      </c>
      <c r="G352" s="77" t="s">
        <v>195</v>
      </c>
      <c r="H352" s="195" t="s">
        <v>47</v>
      </c>
      <c r="I352" s="4" t="s">
        <v>135</v>
      </c>
      <c r="J352" s="270">
        <f>VLOOKUP(C352,[2]Лист1!$A$4:$C$10020,3,0)</f>
        <v>790</v>
      </c>
      <c r="K352" s="97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</row>
    <row r="353" spans="1:22" s="45" customFormat="1" ht="87" customHeight="1" thickTop="1" thickBot="1" x14ac:dyDescent="0.3">
      <c r="A353" s="186"/>
      <c r="B353" s="177" t="s">
        <v>583</v>
      </c>
      <c r="C353" s="2">
        <v>3300501</v>
      </c>
      <c r="D353" s="8">
        <v>44.3</v>
      </c>
      <c r="E353" s="14">
        <f t="shared" si="26"/>
        <v>39.869999999999997</v>
      </c>
      <c r="F353" s="3" t="s">
        <v>201</v>
      </c>
      <c r="G353" s="77" t="s">
        <v>195</v>
      </c>
      <c r="H353" s="12" t="s">
        <v>47</v>
      </c>
      <c r="I353" s="4" t="s">
        <v>135</v>
      </c>
      <c r="J353" s="270">
        <f>VLOOKUP(C353,[2]Лист1!$A$4:$C$10020,3,0)</f>
        <v>60</v>
      </c>
      <c r="K353" s="97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</row>
    <row r="354" spans="1:22" s="45" customFormat="1" ht="87" customHeight="1" thickTop="1" thickBot="1" x14ac:dyDescent="0.3">
      <c r="A354" s="186"/>
      <c r="B354" s="177" t="s">
        <v>584</v>
      </c>
      <c r="C354" s="2">
        <v>3300502</v>
      </c>
      <c r="D354" s="8">
        <v>69.64</v>
      </c>
      <c r="E354" s="14">
        <f t="shared" si="26"/>
        <v>62.68</v>
      </c>
      <c r="F354" s="3" t="s">
        <v>201</v>
      </c>
      <c r="G354" s="77" t="s">
        <v>195</v>
      </c>
      <c r="H354" s="12" t="s">
        <v>46</v>
      </c>
      <c r="I354" s="4" t="s">
        <v>136</v>
      </c>
      <c r="J354" s="270">
        <f>VLOOKUP(C354,[2]Лист1!$A$4:$C$10020,3,0)</f>
        <v>80</v>
      </c>
      <c r="K354" s="97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</row>
    <row r="355" spans="1:22" s="45" customFormat="1" ht="87" customHeight="1" thickTop="1" thickBot="1" x14ac:dyDescent="0.3">
      <c r="A355" s="186"/>
      <c r="B355" s="177" t="s">
        <v>585</v>
      </c>
      <c r="C355" s="2">
        <v>3300503</v>
      </c>
      <c r="D355" s="8">
        <v>44.3</v>
      </c>
      <c r="E355" s="14">
        <f t="shared" si="26"/>
        <v>39.869999999999997</v>
      </c>
      <c r="F355" s="3" t="s">
        <v>201</v>
      </c>
      <c r="G355" s="77" t="s">
        <v>195</v>
      </c>
      <c r="H355" s="12" t="s">
        <v>47</v>
      </c>
      <c r="I355" s="4" t="s">
        <v>135</v>
      </c>
      <c r="J355" s="270">
        <f>VLOOKUP(C355,[2]Лист1!$A$4:$C$10020,3,0)</f>
        <v>1060</v>
      </c>
      <c r="K355" s="97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</row>
    <row r="356" spans="1:22" s="45" customFormat="1" ht="87" customHeight="1" thickTop="1" thickBot="1" x14ac:dyDescent="0.3">
      <c r="A356" s="186"/>
      <c r="B356" s="177" t="s">
        <v>586</v>
      </c>
      <c r="C356" s="10">
        <v>3300508</v>
      </c>
      <c r="D356" s="8">
        <v>43.24</v>
      </c>
      <c r="E356" s="14">
        <f t="shared" si="26"/>
        <v>38.92</v>
      </c>
      <c r="F356" s="3" t="s">
        <v>201</v>
      </c>
      <c r="G356" s="77" t="s">
        <v>345</v>
      </c>
      <c r="H356" s="12" t="s">
        <v>344</v>
      </c>
      <c r="I356" s="4" t="s">
        <v>343</v>
      </c>
      <c r="J356" s="270">
        <f>VLOOKUP(C356,[2]Лист1!$A$4:$C$10020,3,0)</f>
        <v>800</v>
      </c>
      <c r="K356" s="97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</row>
    <row r="357" spans="1:22" s="45" customFormat="1" ht="87" customHeight="1" thickTop="1" thickBot="1" x14ac:dyDescent="0.3">
      <c r="A357" s="186"/>
      <c r="B357" s="177" t="s">
        <v>587</v>
      </c>
      <c r="C357" s="10">
        <v>3300505</v>
      </c>
      <c r="D357" s="8">
        <v>44.3</v>
      </c>
      <c r="E357" s="135">
        <f t="shared" si="26"/>
        <v>39.869999999999997</v>
      </c>
      <c r="F357" s="3" t="s">
        <v>201</v>
      </c>
      <c r="G357" s="77" t="s">
        <v>195</v>
      </c>
      <c r="H357" s="200" t="s">
        <v>47</v>
      </c>
      <c r="I357" s="4" t="s">
        <v>135</v>
      </c>
      <c r="J357" s="270">
        <f>VLOOKUP(C357,[2]Лист1!$A$4:$C$10020,3,0)</f>
        <v>670</v>
      </c>
      <c r="K357" s="97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</row>
    <row r="358" spans="1:22" s="45" customFormat="1" ht="87" customHeight="1" thickTop="1" thickBot="1" x14ac:dyDescent="0.3">
      <c r="A358" s="186"/>
      <c r="B358" s="177" t="s">
        <v>588</v>
      </c>
      <c r="C358" s="2">
        <v>3300504</v>
      </c>
      <c r="D358" s="8">
        <v>44.3</v>
      </c>
      <c r="E358" s="14">
        <f t="shared" si="26"/>
        <v>39.869999999999997</v>
      </c>
      <c r="F358" s="3" t="s">
        <v>201</v>
      </c>
      <c r="G358" s="77" t="s">
        <v>195</v>
      </c>
      <c r="H358" s="12" t="s">
        <v>46</v>
      </c>
      <c r="I358" s="4" t="s">
        <v>136</v>
      </c>
      <c r="J358" s="270">
        <f>VLOOKUP(C358,[2]Лист1!$A$4:$C$10020,3,0)</f>
        <v>640</v>
      </c>
      <c r="K358" s="97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</row>
    <row r="359" spans="1:22" s="45" customFormat="1" ht="81.75" customHeight="1" thickTop="1" thickBot="1" x14ac:dyDescent="0.3">
      <c r="A359" s="81" t="s">
        <v>70</v>
      </c>
      <c r="B359" s="82"/>
      <c r="C359" s="187"/>
      <c r="D359" s="109"/>
      <c r="E359" s="188"/>
      <c r="F359" s="188"/>
      <c r="G359" s="87"/>
      <c r="H359" s="87"/>
      <c r="I359" s="189"/>
      <c r="J359" s="271"/>
      <c r="K359" s="11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</row>
    <row r="360" spans="1:22" s="45" customFormat="1" ht="177" customHeight="1" thickTop="1" thickBot="1" x14ac:dyDescent="0.3">
      <c r="A360" s="186"/>
      <c r="B360" s="185" t="s">
        <v>589</v>
      </c>
      <c r="C360" s="165">
        <v>3301102</v>
      </c>
      <c r="D360" s="8">
        <v>112.9</v>
      </c>
      <c r="E360" s="96">
        <f>ROUND(D360*(1-E$12),2)</f>
        <v>101.61</v>
      </c>
      <c r="F360" s="3" t="s">
        <v>201</v>
      </c>
      <c r="G360" s="77" t="s">
        <v>192</v>
      </c>
      <c r="H360" s="195" t="s">
        <v>47</v>
      </c>
      <c r="I360" s="4" t="s">
        <v>135</v>
      </c>
      <c r="J360" s="270">
        <f>VLOOKUP(C360,[2]Лист1!$A$4:$C$10020,3,0)</f>
        <v>2283</v>
      </c>
      <c r="K360" s="97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</row>
    <row r="361" spans="1:22" s="45" customFormat="1" ht="63.75" customHeight="1" thickTop="1" thickBot="1" x14ac:dyDescent="0.3">
      <c r="A361" s="81" t="s">
        <v>99</v>
      </c>
      <c r="B361" s="82"/>
      <c r="C361" s="187"/>
      <c r="D361" s="109"/>
      <c r="E361" s="188"/>
      <c r="F361" s="188"/>
      <c r="G361" s="87"/>
      <c r="H361" s="87"/>
      <c r="I361" s="189"/>
      <c r="J361" s="271"/>
      <c r="K361" s="111"/>
      <c r="L361" s="190"/>
      <c r="M361" s="191"/>
      <c r="N361" s="192"/>
      <c r="O361" s="193"/>
      <c r="P361" s="193"/>
      <c r="Q361" s="193"/>
      <c r="R361" s="194"/>
      <c r="S361" s="31"/>
      <c r="T361" s="31"/>
      <c r="U361" s="31"/>
      <c r="V361" s="31"/>
    </row>
    <row r="362" spans="1:22" s="45" customFormat="1" ht="67.5" customHeight="1" thickTop="1" thickBot="1" x14ac:dyDescent="0.3">
      <c r="A362" s="81" t="s">
        <v>48</v>
      </c>
      <c r="B362" s="82"/>
      <c r="C362" s="187"/>
      <c r="D362" s="109"/>
      <c r="E362" s="188"/>
      <c r="F362" s="188"/>
      <c r="G362" s="87"/>
      <c r="H362" s="87"/>
      <c r="I362" s="189"/>
      <c r="J362" s="271"/>
      <c r="K362" s="111"/>
      <c r="L362" s="190"/>
      <c r="M362" s="191"/>
      <c r="N362" s="192"/>
      <c r="O362" s="193"/>
      <c r="P362" s="193"/>
      <c r="Q362" s="193"/>
      <c r="R362" s="194"/>
      <c r="S362" s="31"/>
      <c r="T362" s="31"/>
      <c r="U362" s="31"/>
      <c r="V362" s="31"/>
    </row>
    <row r="363" spans="1:22" s="45" customFormat="1" ht="116.25" customHeight="1" thickTop="1" thickBot="1" x14ac:dyDescent="0.3">
      <c r="A363" s="103"/>
      <c r="B363" s="99" t="s">
        <v>231</v>
      </c>
      <c r="C363" s="2">
        <v>11052003</v>
      </c>
      <c r="D363" s="8">
        <v>23.8</v>
      </c>
      <c r="E363" s="14">
        <f t="shared" ref="E363:E381" si="27">ROUND(D363*(1-E$12),2)</f>
        <v>21.42</v>
      </c>
      <c r="F363" s="3" t="s">
        <v>202</v>
      </c>
      <c r="G363" s="3" t="s">
        <v>196</v>
      </c>
      <c r="H363" s="12" t="s">
        <v>186</v>
      </c>
      <c r="I363" s="4" t="s">
        <v>185</v>
      </c>
      <c r="J363" s="270">
        <f>VLOOKUP(C363,[2]Лист1!$A$4:$C$10020,3,0)</f>
        <v>6681</v>
      </c>
      <c r="K363" s="97"/>
      <c r="L363" s="190"/>
      <c r="M363" s="191"/>
      <c r="N363" s="192"/>
      <c r="O363" s="193"/>
      <c r="P363" s="193"/>
      <c r="Q363" s="193"/>
      <c r="R363" s="194"/>
      <c r="S363" s="31"/>
      <c r="T363" s="31"/>
      <c r="U363" s="31"/>
      <c r="V363" s="31"/>
    </row>
    <row r="364" spans="1:22" s="45" customFormat="1" ht="116.25" customHeight="1" thickTop="1" thickBot="1" x14ac:dyDescent="0.3">
      <c r="A364" s="103"/>
      <c r="B364" s="225" t="s">
        <v>232</v>
      </c>
      <c r="C364" s="2">
        <v>11052004</v>
      </c>
      <c r="D364" s="8">
        <v>23.8</v>
      </c>
      <c r="E364" s="14">
        <f t="shared" si="27"/>
        <v>21.42</v>
      </c>
      <c r="F364" s="3" t="s">
        <v>202</v>
      </c>
      <c r="G364" s="3" t="s">
        <v>196</v>
      </c>
      <c r="H364" s="12" t="s">
        <v>186</v>
      </c>
      <c r="I364" s="4" t="s">
        <v>185</v>
      </c>
      <c r="J364" s="270">
        <f>VLOOKUP(C364,[2]Лист1!$A$4:$C$10020,3,0)</f>
        <v>6762</v>
      </c>
      <c r="K364" s="97"/>
      <c r="L364" s="190"/>
      <c r="M364" s="191"/>
      <c r="N364" s="192"/>
      <c r="O364" s="193"/>
      <c r="P364" s="193"/>
      <c r="Q364" s="193"/>
      <c r="R364" s="194"/>
      <c r="S364" s="31"/>
      <c r="T364" s="31"/>
      <c r="U364" s="31"/>
      <c r="V364" s="31"/>
    </row>
    <row r="365" spans="1:22" s="45" customFormat="1" ht="116.25" customHeight="1" thickTop="1" thickBot="1" x14ac:dyDescent="0.3">
      <c r="A365" s="103"/>
      <c r="B365" s="99" t="s">
        <v>233</v>
      </c>
      <c r="C365" s="2">
        <v>11052005</v>
      </c>
      <c r="D365" s="8">
        <v>33.17</v>
      </c>
      <c r="E365" s="14">
        <f t="shared" si="27"/>
        <v>29.85</v>
      </c>
      <c r="F365" s="3" t="s">
        <v>202</v>
      </c>
      <c r="G365" s="3" t="s">
        <v>235</v>
      </c>
      <c r="H365" s="12" t="s">
        <v>186</v>
      </c>
      <c r="I365" s="4" t="s">
        <v>185</v>
      </c>
      <c r="J365" s="270">
        <f>VLOOKUP(C365,[2]Лист1!$A$4:$C$10020,3,0)</f>
        <v>21332</v>
      </c>
      <c r="K365" s="97"/>
      <c r="L365" s="190"/>
      <c r="M365" s="191"/>
      <c r="N365" s="192"/>
      <c r="O365" s="193"/>
      <c r="P365" s="193"/>
      <c r="Q365" s="193"/>
      <c r="R365" s="194"/>
      <c r="S365" s="31"/>
      <c r="T365" s="31"/>
      <c r="U365" s="31"/>
      <c r="V365" s="31"/>
    </row>
    <row r="366" spans="1:22" s="45" customFormat="1" ht="116.25" customHeight="1" thickTop="1" thickBot="1" x14ac:dyDescent="0.3">
      <c r="A366" s="103"/>
      <c r="B366" s="225" t="s">
        <v>234</v>
      </c>
      <c r="C366" s="2">
        <v>11052006</v>
      </c>
      <c r="D366" s="8">
        <v>33.17</v>
      </c>
      <c r="E366" s="14">
        <f t="shared" si="27"/>
        <v>29.85</v>
      </c>
      <c r="F366" s="3" t="s">
        <v>202</v>
      </c>
      <c r="G366" s="3" t="s">
        <v>235</v>
      </c>
      <c r="H366" s="12" t="s">
        <v>186</v>
      </c>
      <c r="I366" s="4" t="s">
        <v>185</v>
      </c>
      <c r="J366" s="270">
        <f>VLOOKUP(C366,[2]Лист1!$A$4:$C$10020,3,0)</f>
        <v>12389</v>
      </c>
      <c r="K366" s="97"/>
      <c r="L366" s="190"/>
      <c r="M366" s="191"/>
      <c r="N366" s="192"/>
      <c r="O366" s="193"/>
      <c r="P366" s="193"/>
      <c r="Q366" s="193"/>
      <c r="R366" s="194"/>
      <c r="S366" s="31"/>
      <c r="T366" s="31"/>
      <c r="U366" s="31"/>
      <c r="V366" s="31"/>
    </row>
    <row r="367" spans="1:22" s="45" customFormat="1" ht="116.25" customHeight="1" thickTop="1" thickBot="1" x14ac:dyDescent="0.3">
      <c r="A367" s="103"/>
      <c r="B367" s="99" t="s">
        <v>236</v>
      </c>
      <c r="C367" s="2">
        <v>11052007</v>
      </c>
      <c r="D367" s="8">
        <v>43.02</v>
      </c>
      <c r="E367" s="14">
        <f t="shared" si="27"/>
        <v>38.72</v>
      </c>
      <c r="F367" s="3" t="s">
        <v>202</v>
      </c>
      <c r="G367" s="3" t="s">
        <v>197</v>
      </c>
      <c r="H367" s="12" t="s">
        <v>186</v>
      </c>
      <c r="I367" s="4" t="s">
        <v>185</v>
      </c>
      <c r="J367" s="270">
        <f>VLOOKUP(C367,[2]Лист1!$A$4:$C$10020,3,0)</f>
        <v>10383</v>
      </c>
      <c r="K367" s="97"/>
      <c r="L367" s="190"/>
      <c r="M367" s="191"/>
      <c r="N367" s="192"/>
      <c r="O367" s="193"/>
      <c r="P367" s="193"/>
      <c r="Q367" s="193"/>
      <c r="R367" s="194"/>
      <c r="S367" s="31"/>
      <c r="T367" s="31"/>
      <c r="U367" s="31"/>
      <c r="V367" s="31"/>
    </row>
    <row r="368" spans="1:22" s="45" customFormat="1" ht="116.25" customHeight="1" thickTop="1" thickBot="1" x14ac:dyDescent="0.3">
      <c r="A368" s="103"/>
      <c r="B368" s="225" t="s">
        <v>237</v>
      </c>
      <c r="C368" s="2">
        <v>11052008</v>
      </c>
      <c r="D368" s="8">
        <v>43.02</v>
      </c>
      <c r="E368" s="14">
        <f t="shared" si="27"/>
        <v>38.72</v>
      </c>
      <c r="F368" s="3" t="s">
        <v>202</v>
      </c>
      <c r="G368" s="3" t="s">
        <v>197</v>
      </c>
      <c r="H368" s="12" t="s">
        <v>186</v>
      </c>
      <c r="I368" s="4" t="s">
        <v>185</v>
      </c>
      <c r="J368" s="270">
        <f>VLOOKUP(C368,[2]Лист1!$A$4:$C$10020,3,0)</f>
        <v>3147</v>
      </c>
      <c r="K368" s="97"/>
      <c r="L368" s="190"/>
      <c r="M368" s="191"/>
      <c r="N368" s="192"/>
      <c r="O368" s="193"/>
      <c r="P368" s="193"/>
      <c r="Q368" s="193"/>
      <c r="R368" s="194"/>
      <c r="S368" s="31"/>
      <c r="T368" s="31"/>
      <c r="U368" s="31"/>
      <c r="V368" s="31"/>
    </row>
    <row r="369" spans="1:22" s="45" customFormat="1" ht="116.25" customHeight="1" thickTop="1" thickBot="1" x14ac:dyDescent="0.3">
      <c r="A369" s="103"/>
      <c r="B369" s="99" t="s">
        <v>261</v>
      </c>
      <c r="C369" s="2">
        <v>11052071</v>
      </c>
      <c r="D369" s="8">
        <v>32.57</v>
      </c>
      <c r="E369" s="96">
        <f t="shared" si="27"/>
        <v>29.31</v>
      </c>
      <c r="F369" s="3" t="s">
        <v>202</v>
      </c>
      <c r="G369" s="3" t="s">
        <v>54</v>
      </c>
      <c r="H369" s="12" t="s">
        <v>186</v>
      </c>
      <c r="I369" s="4" t="s">
        <v>185</v>
      </c>
      <c r="J369" s="270">
        <f>VLOOKUP(C369,[2]Лист1!$A$4:$C$10020,3,0)</f>
        <v>1646</v>
      </c>
      <c r="K369" s="97"/>
      <c r="L369" s="190"/>
      <c r="M369" s="191"/>
      <c r="N369" s="192"/>
      <c r="O369" s="193"/>
      <c r="P369" s="193"/>
      <c r="Q369" s="193"/>
      <c r="R369" s="194"/>
      <c r="S369" s="31"/>
      <c r="T369" s="31"/>
      <c r="U369" s="31"/>
      <c r="V369" s="31"/>
    </row>
    <row r="370" spans="1:22" s="45" customFormat="1" ht="116.25" customHeight="1" thickTop="1" thickBot="1" x14ac:dyDescent="0.3">
      <c r="A370" s="103"/>
      <c r="B370" s="225" t="s">
        <v>238</v>
      </c>
      <c r="C370" s="2">
        <v>11052013</v>
      </c>
      <c r="D370" s="8">
        <v>69.42</v>
      </c>
      <c r="E370" s="14">
        <f t="shared" si="27"/>
        <v>62.48</v>
      </c>
      <c r="F370" s="3" t="s">
        <v>202</v>
      </c>
      <c r="G370" s="3" t="s">
        <v>197</v>
      </c>
      <c r="H370" s="12" t="s">
        <v>186</v>
      </c>
      <c r="I370" s="4" t="s">
        <v>185</v>
      </c>
      <c r="J370" s="270">
        <f>VLOOKUP(C370,[2]Лист1!$A$4:$C$10020,3,0)</f>
        <v>516</v>
      </c>
      <c r="K370" s="97"/>
      <c r="L370" s="31"/>
      <c r="M370" s="31"/>
      <c r="N370" s="192"/>
      <c r="O370" s="193"/>
      <c r="P370" s="193"/>
      <c r="Q370" s="193"/>
      <c r="R370" s="194"/>
      <c r="S370" s="31"/>
      <c r="T370" s="31"/>
      <c r="U370" s="31"/>
      <c r="V370" s="31"/>
    </row>
    <row r="371" spans="1:22" s="45" customFormat="1" ht="116.25" customHeight="1" thickTop="1" thickBot="1" x14ac:dyDescent="0.3">
      <c r="A371" s="103"/>
      <c r="B371" s="225" t="s">
        <v>239</v>
      </c>
      <c r="C371" s="2">
        <v>11052014</v>
      </c>
      <c r="D371" s="8">
        <v>69.42</v>
      </c>
      <c r="E371" s="14">
        <f t="shared" si="27"/>
        <v>62.48</v>
      </c>
      <c r="F371" s="3" t="s">
        <v>202</v>
      </c>
      <c r="G371" s="3" t="s">
        <v>197</v>
      </c>
      <c r="H371" s="12" t="s">
        <v>186</v>
      </c>
      <c r="I371" s="4" t="s">
        <v>185</v>
      </c>
      <c r="J371" s="270">
        <f>VLOOKUP(C371,[2]Лист1!$A$4:$C$10020,3,0)</f>
        <v>5849</v>
      </c>
      <c r="K371" s="97"/>
      <c r="L371" s="31"/>
      <c r="M371" s="31"/>
      <c r="N371" s="192"/>
      <c r="O371" s="193"/>
      <c r="P371" s="193"/>
      <c r="Q371" s="193"/>
      <c r="R371" s="194"/>
      <c r="S371" s="31"/>
      <c r="T371" s="31"/>
      <c r="U371" s="31"/>
      <c r="V371" s="31"/>
    </row>
    <row r="372" spans="1:22" s="45" customFormat="1" ht="116.25" customHeight="1" thickTop="1" thickBot="1" x14ac:dyDescent="0.3">
      <c r="A372" s="103"/>
      <c r="B372" s="225" t="s">
        <v>240</v>
      </c>
      <c r="C372" s="2">
        <v>11052015</v>
      </c>
      <c r="D372" s="8">
        <v>87.68</v>
      </c>
      <c r="E372" s="14">
        <f t="shared" si="27"/>
        <v>78.91</v>
      </c>
      <c r="F372" s="3" t="s">
        <v>202</v>
      </c>
      <c r="G372" s="3" t="s">
        <v>199</v>
      </c>
      <c r="H372" s="12" t="s">
        <v>186</v>
      </c>
      <c r="I372" s="4" t="s">
        <v>185</v>
      </c>
      <c r="J372" s="270">
        <f>VLOOKUP(C372,[2]Лист1!$A$4:$C$10020,3,0)</f>
        <v>2352</v>
      </c>
      <c r="K372" s="97"/>
      <c r="L372" s="31"/>
      <c r="M372" s="31"/>
      <c r="N372" s="192"/>
      <c r="O372" s="193"/>
      <c r="P372" s="193"/>
      <c r="Q372" s="193"/>
      <c r="R372" s="194"/>
      <c r="S372" s="31"/>
      <c r="T372" s="31"/>
      <c r="U372" s="31"/>
      <c r="V372" s="31"/>
    </row>
    <row r="373" spans="1:22" s="45" customFormat="1" ht="116.25" customHeight="1" thickTop="1" thickBot="1" x14ac:dyDescent="0.3">
      <c r="A373" s="103"/>
      <c r="B373" s="225" t="s">
        <v>241</v>
      </c>
      <c r="C373" s="2">
        <v>11052016</v>
      </c>
      <c r="D373" s="8">
        <v>87.68</v>
      </c>
      <c r="E373" s="14">
        <f t="shared" si="27"/>
        <v>78.91</v>
      </c>
      <c r="F373" s="3" t="s">
        <v>202</v>
      </c>
      <c r="G373" s="3" t="s">
        <v>199</v>
      </c>
      <c r="H373" s="12" t="s">
        <v>186</v>
      </c>
      <c r="I373" s="4" t="s">
        <v>185</v>
      </c>
      <c r="J373" s="270">
        <f>VLOOKUP(C373,[2]Лист1!$A$4:$C$10020,3,0)</f>
        <v>549</v>
      </c>
      <c r="K373" s="97"/>
      <c r="L373" s="31"/>
      <c r="M373" s="31"/>
      <c r="N373" s="192"/>
      <c r="O373" s="193"/>
      <c r="P373" s="193"/>
      <c r="Q373" s="193"/>
      <c r="R373" s="194"/>
      <c r="S373" s="31"/>
      <c r="T373" s="31"/>
      <c r="U373" s="31"/>
      <c r="V373" s="31"/>
    </row>
    <row r="374" spans="1:22" s="45" customFormat="1" ht="116.25" customHeight="1" thickTop="1" thickBot="1" x14ac:dyDescent="0.3">
      <c r="A374" s="103"/>
      <c r="B374" s="225" t="s">
        <v>242</v>
      </c>
      <c r="C374" s="2">
        <v>11052017</v>
      </c>
      <c r="D374" s="8">
        <v>102.18</v>
      </c>
      <c r="E374" s="14">
        <f t="shared" si="27"/>
        <v>91.96</v>
      </c>
      <c r="F374" s="3" t="s">
        <v>202</v>
      </c>
      <c r="G374" s="3" t="s">
        <v>199</v>
      </c>
      <c r="H374" s="12" t="s">
        <v>186</v>
      </c>
      <c r="I374" s="4" t="s">
        <v>185</v>
      </c>
      <c r="J374" s="270">
        <f>VLOOKUP(C374,[2]Лист1!$A$4:$C$10020,3,0)</f>
        <v>29</v>
      </c>
      <c r="K374" s="97"/>
      <c r="L374" s="31"/>
      <c r="M374" s="31"/>
      <c r="N374" s="192"/>
      <c r="O374" s="193"/>
      <c r="P374" s="193"/>
      <c r="Q374" s="193"/>
      <c r="R374" s="194"/>
      <c r="S374" s="31"/>
      <c r="T374" s="31"/>
      <c r="U374" s="31"/>
      <c r="V374" s="31"/>
    </row>
    <row r="375" spans="1:22" s="45" customFormat="1" ht="116.25" customHeight="1" thickTop="1" thickBot="1" x14ac:dyDescent="0.3">
      <c r="A375" s="103"/>
      <c r="B375" s="225" t="s">
        <v>273</v>
      </c>
      <c r="C375" s="2">
        <v>11052095</v>
      </c>
      <c r="D375" s="8">
        <v>114.85</v>
      </c>
      <c r="E375" s="14">
        <f t="shared" si="27"/>
        <v>103.37</v>
      </c>
      <c r="F375" s="3" t="s">
        <v>202</v>
      </c>
      <c r="G375" s="3" t="s">
        <v>199</v>
      </c>
      <c r="H375" s="12" t="s">
        <v>186</v>
      </c>
      <c r="I375" s="4" t="s">
        <v>185</v>
      </c>
      <c r="J375" s="270">
        <f>VLOOKUP(C375,[2]Лист1!$A$4:$C$10020,3,0)</f>
        <v>1387</v>
      </c>
      <c r="K375" s="2"/>
      <c r="L375" s="31"/>
      <c r="M375" s="31"/>
      <c r="N375" s="192"/>
      <c r="O375" s="193"/>
      <c r="P375" s="193"/>
      <c r="Q375" s="193"/>
      <c r="R375" s="194"/>
      <c r="S375" s="31"/>
      <c r="T375" s="31"/>
      <c r="U375" s="31"/>
      <c r="V375" s="31"/>
    </row>
    <row r="376" spans="1:22" s="45" customFormat="1" ht="116.25" customHeight="1" thickTop="1" thickBot="1" x14ac:dyDescent="0.3">
      <c r="A376" s="103"/>
      <c r="B376" s="225" t="s">
        <v>274</v>
      </c>
      <c r="C376" s="2">
        <v>11052096</v>
      </c>
      <c r="D376" s="8">
        <v>114.85</v>
      </c>
      <c r="E376" s="14">
        <f t="shared" si="27"/>
        <v>103.37</v>
      </c>
      <c r="F376" s="3" t="s">
        <v>202</v>
      </c>
      <c r="G376" s="3" t="s">
        <v>199</v>
      </c>
      <c r="H376" s="12" t="s">
        <v>186</v>
      </c>
      <c r="I376" s="4" t="s">
        <v>185</v>
      </c>
      <c r="J376" s="270">
        <f>VLOOKUP(C376,[2]Лист1!$A$4:$C$10020,3,0)</f>
        <v>191</v>
      </c>
      <c r="K376" s="2"/>
      <c r="L376" s="31"/>
      <c r="M376" s="31"/>
      <c r="N376" s="192"/>
      <c r="O376" s="193"/>
      <c r="P376" s="193"/>
      <c r="Q376" s="193"/>
      <c r="R376" s="194"/>
      <c r="S376" s="31"/>
      <c r="T376" s="31"/>
      <c r="U376" s="31"/>
      <c r="V376" s="31"/>
    </row>
    <row r="377" spans="1:22" s="45" customFormat="1" ht="116.25" customHeight="1" thickTop="1" thickBot="1" x14ac:dyDescent="0.3">
      <c r="A377" s="103"/>
      <c r="B377" s="99" t="s">
        <v>259</v>
      </c>
      <c r="C377" s="2">
        <v>1100801</v>
      </c>
      <c r="D377" s="8">
        <v>111.32</v>
      </c>
      <c r="E377" s="14">
        <f t="shared" si="27"/>
        <v>100.19</v>
      </c>
      <c r="F377" s="3" t="s">
        <v>202</v>
      </c>
      <c r="G377" s="3" t="s">
        <v>260</v>
      </c>
      <c r="H377" s="12" t="s">
        <v>186</v>
      </c>
      <c r="I377" s="4" t="s">
        <v>185</v>
      </c>
      <c r="J377" s="270">
        <f>VLOOKUP(C377,[2]Лист1!$A$4:$C$10020,3,0)</f>
        <v>1</v>
      </c>
      <c r="K377" s="97"/>
      <c r="L377" s="31"/>
      <c r="M377" s="31"/>
      <c r="N377" s="192"/>
      <c r="O377" s="193"/>
      <c r="P377" s="193"/>
      <c r="Q377" s="193"/>
      <c r="R377" s="194"/>
      <c r="S377" s="31"/>
      <c r="T377" s="31"/>
      <c r="U377" s="31"/>
      <c r="V377" s="31"/>
    </row>
    <row r="378" spans="1:22" s="45" customFormat="1" ht="116.25" customHeight="1" thickTop="1" thickBot="1" x14ac:dyDescent="0.3">
      <c r="A378" s="103"/>
      <c r="B378" s="99" t="s">
        <v>290</v>
      </c>
      <c r="C378" s="2">
        <v>11052077</v>
      </c>
      <c r="D378" s="8">
        <v>213.19</v>
      </c>
      <c r="E378" s="14">
        <f t="shared" si="27"/>
        <v>191.87</v>
      </c>
      <c r="F378" s="3" t="s">
        <v>202</v>
      </c>
      <c r="G378" s="3" t="s">
        <v>54</v>
      </c>
      <c r="H378" s="12" t="s">
        <v>186</v>
      </c>
      <c r="I378" s="4" t="s">
        <v>185</v>
      </c>
      <c r="J378" s="270">
        <f>VLOOKUP(C378,[2]Лист1!$A$4:$C$10020,3,0)</f>
        <v>81</v>
      </c>
      <c r="K378" s="97"/>
      <c r="L378" s="190"/>
      <c r="M378" s="191"/>
      <c r="N378" s="192"/>
      <c r="O378" s="193"/>
      <c r="P378" s="193"/>
      <c r="Q378" s="193"/>
      <c r="R378" s="194"/>
      <c r="S378" s="31"/>
      <c r="T378" s="31"/>
      <c r="U378" s="31"/>
      <c r="V378" s="31"/>
    </row>
    <row r="379" spans="1:22" s="45" customFormat="1" ht="116.25" customHeight="1" thickTop="1" thickBot="1" x14ac:dyDescent="0.3">
      <c r="A379" s="103"/>
      <c r="B379" s="225" t="s">
        <v>296</v>
      </c>
      <c r="C379" s="2">
        <v>11052051</v>
      </c>
      <c r="D379" s="8">
        <v>357.15</v>
      </c>
      <c r="E379" s="14">
        <f t="shared" si="27"/>
        <v>321.44</v>
      </c>
      <c r="F379" s="3" t="s">
        <v>202</v>
      </c>
      <c r="G379" s="3" t="s">
        <v>54</v>
      </c>
      <c r="H379" s="12" t="s">
        <v>186</v>
      </c>
      <c r="I379" s="4" t="s">
        <v>185</v>
      </c>
      <c r="J379" s="270">
        <f>VLOOKUP(C379,[2]Лист1!$A$4:$C$10020,3,0)</f>
        <v>12</v>
      </c>
      <c r="K379" s="97"/>
      <c r="L379" s="31"/>
      <c r="M379" s="31"/>
      <c r="N379" s="192"/>
      <c r="O379" s="193"/>
      <c r="P379" s="193"/>
      <c r="Q379" s="193"/>
      <c r="R379" s="194"/>
      <c r="S379" s="31"/>
      <c r="T379" s="31"/>
      <c r="U379" s="31"/>
      <c r="V379" s="31"/>
    </row>
    <row r="380" spans="1:22" s="45" customFormat="1" ht="116.25" customHeight="1" thickTop="1" thickBot="1" x14ac:dyDescent="0.3">
      <c r="A380" s="103"/>
      <c r="B380" s="225" t="s">
        <v>297</v>
      </c>
      <c r="C380" s="2">
        <v>11052100</v>
      </c>
      <c r="D380" s="8">
        <v>418.84</v>
      </c>
      <c r="E380" s="14">
        <f t="shared" si="27"/>
        <v>376.96</v>
      </c>
      <c r="F380" s="3" t="s">
        <v>202</v>
      </c>
      <c r="G380" s="3" t="s">
        <v>54</v>
      </c>
      <c r="H380" s="12" t="s">
        <v>186</v>
      </c>
      <c r="I380" s="4" t="s">
        <v>185</v>
      </c>
      <c r="J380" s="270">
        <f>VLOOKUP(C380,[2]Лист1!$A$4:$C$10020,3,0)</f>
        <v>4</v>
      </c>
      <c r="K380" s="97"/>
      <c r="L380" s="31"/>
      <c r="M380" s="31"/>
      <c r="N380" s="192"/>
      <c r="O380" s="193"/>
      <c r="P380" s="193"/>
      <c r="Q380" s="193"/>
      <c r="R380" s="194"/>
      <c r="S380" s="31"/>
      <c r="T380" s="31"/>
      <c r="U380" s="31"/>
      <c r="V380" s="31"/>
    </row>
    <row r="381" spans="1:22" s="45" customFormat="1" ht="116.25" customHeight="1" thickTop="1" thickBot="1" x14ac:dyDescent="0.3">
      <c r="A381" s="103"/>
      <c r="B381" s="225" t="s">
        <v>292</v>
      </c>
      <c r="C381" s="2">
        <v>11052060</v>
      </c>
      <c r="D381" s="8">
        <v>1262.96</v>
      </c>
      <c r="E381" s="14">
        <f t="shared" si="27"/>
        <v>1136.6600000000001</v>
      </c>
      <c r="F381" s="3" t="s">
        <v>202</v>
      </c>
      <c r="G381" s="3" t="s">
        <v>293</v>
      </c>
      <c r="H381" s="3"/>
      <c r="I381" s="4" t="s">
        <v>185</v>
      </c>
      <c r="J381" s="270">
        <f>VLOOKUP(C381,[2]Лист1!$A$4:$C$10020,3,0)</f>
        <v>8</v>
      </c>
      <c r="K381" s="97"/>
      <c r="L381" s="31"/>
      <c r="M381" s="31"/>
      <c r="N381" s="192"/>
      <c r="O381" s="193"/>
      <c r="P381" s="193"/>
      <c r="Q381" s="193"/>
      <c r="R381" s="194"/>
      <c r="S381" s="31"/>
      <c r="T381" s="31"/>
      <c r="U381" s="31"/>
      <c r="V381" s="31"/>
    </row>
    <row r="382" spans="1:22" s="45" customFormat="1" ht="67.5" customHeight="1" thickTop="1" thickBot="1" x14ac:dyDescent="0.3">
      <c r="A382" s="116" t="s">
        <v>294</v>
      </c>
      <c r="B382" s="82"/>
      <c r="C382" s="187"/>
      <c r="D382" s="109"/>
      <c r="E382" s="188"/>
      <c r="F382" s="188"/>
      <c r="G382" s="87"/>
      <c r="H382" s="87"/>
      <c r="I382" s="189"/>
      <c r="J382" s="271"/>
      <c r="K382" s="111"/>
      <c r="L382" s="31"/>
      <c r="M382" s="31"/>
      <c r="N382" s="192"/>
      <c r="O382" s="193"/>
      <c r="P382" s="193"/>
      <c r="Q382" s="193"/>
      <c r="R382" s="194"/>
      <c r="S382" s="31"/>
      <c r="T382" s="31"/>
      <c r="U382" s="31"/>
      <c r="V382" s="31"/>
    </row>
    <row r="383" spans="1:22" s="45" customFormat="1" ht="120" customHeight="1" thickTop="1" thickBot="1" x14ac:dyDescent="0.3">
      <c r="A383" s="186"/>
      <c r="B383" s="226" t="s">
        <v>306</v>
      </c>
      <c r="C383" s="2">
        <v>11152002</v>
      </c>
      <c r="D383" s="8">
        <v>181.36</v>
      </c>
      <c r="E383" s="14">
        <f>ROUND(D383*(1-E$12),2)</f>
        <v>163.22</v>
      </c>
      <c r="F383" s="3" t="s">
        <v>202</v>
      </c>
      <c r="G383" s="3" t="s">
        <v>51</v>
      </c>
      <c r="H383" s="12" t="s">
        <v>186</v>
      </c>
      <c r="I383" s="4" t="s">
        <v>185</v>
      </c>
      <c r="J383" s="270">
        <f>VLOOKUP(C383,[2]Лист1!$A$4:$C$10020,3,0)</f>
        <v>490</v>
      </c>
      <c r="K383" s="97"/>
      <c r="L383" s="31"/>
      <c r="M383" s="31"/>
      <c r="N383" s="192"/>
      <c r="O383" s="193"/>
      <c r="P383" s="193"/>
      <c r="Q383" s="193"/>
      <c r="R383" s="194"/>
      <c r="S383" s="31"/>
      <c r="T383" s="31"/>
      <c r="U383" s="31"/>
      <c r="V383" s="31"/>
    </row>
    <row r="384" spans="1:22" s="45" customFormat="1" ht="120" customHeight="1" thickTop="1" thickBot="1" x14ac:dyDescent="0.3">
      <c r="A384" s="186"/>
      <c r="B384" s="226" t="s">
        <v>307</v>
      </c>
      <c r="C384" s="2">
        <v>11152006</v>
      </c>
      <c r="D384" s="8">
        <v>181.36</v>
      </c>
      <c r="E384" s="14">
        <f>ROUND(D384*(1-E$12),2)</f>
        <v>163.22</v>
      </c>
      <c r="F384" s="3" t="s">
        <v>202</v>
      </c>
      <c r="G384" s="3" t="s">
        <v>51</v>
      </c>
      <c r="H384" s="12" t="s">
        <v>186</v>
      </c>
      <c r="I384" s="4" t="s">
        <v>185</v>
      </c>
      <c r="J384" s="270">
        <f>VLOOKUP(C384,[2]Лист1!$A$4:$C$10020,3,0)</f>
        <v>575</v>
      </c>
      <c r="K384" s="97"/>
      <c r="L384" s="31"/>
      <c r="M384" s="31"/>
      <c r="N384" s="192"/>
      <c r="O384" s="193"/>
      <c r="P384" s="193"/>
      <c r="Q384" s="193"/>
      <c r="R384" s="194"/>
      <c r="S384" s="31"/>
      <c r="T384" s="31"/>
      <c r="U384" s="31"/>
      <c r="V384" s="31"/>
    </row>
    <row r="385" spans="1:22" s="45" customFormat="1" ht="117.75" customHeight="1" thickTop="1" thickBot="1" x14ac:dyDescent="0.3">
      <c r="A385" s="77"/>
      <c r="B385" s="226" t="s">
        <v>295</v>
      </c>
      <c r="C385" s="2">
        <v>11152004</v>
      </c>
      <c r="D385" s="8">
        <v>202.4</v>
      </c>
      <c r="E385" s="14">
        <f>ROUND(D385*(1-E$12),2)</f>
        <v>182.16</v>
      </c>
      <c r="F385" s="3" t="s">
        <v>202</v>
      </c>
      <c r="G385" s="3" t="s">
        <v>51</v>
      </c>
      <c r="H385" s="12" t="s">
        <v>186</v>
      </c>
      <c r="I385" s="4" t="s">
        <v>185</v>
      </c>
      <c r="J385" s="270">
        <f>VLOOKUP(C385,[2]Лист1!$A$4:$C$10020,3,0)</f>
        <v>46</v>
      </c>
      <c r="K385" s="97"/>
      <c r="L385" s="31"/>
      <c r="M385" s="31"/>
      <c r="N385" s="192"/>
      <c r="O385" s="193"/>
      <c r="P385" s="193"/>
      <c r="Q385" s="193"/>
      <c r="R385" s="194"/>
      <c r="S385" s="31"/>
      <c r="T385" s="31"/>
      <c r="U385" s="31"/>
      <c r="V385" s="31"/>
    </row>
    <row r="386" spans="1:22" s="45" customFormat="1" ht="72" customHeight="1" thickTop="1" thickBot="1" x14ac:dyDescent="0.3">
      <c r="A386" s="116" t="s">
        <v>71</v>
      </c>
      <c r="B386" s="82"/>
      <c r="C386" s="187"/>
      <c r="D386" s="109"/>
      <c r="E386" s="188"/>
      <c r="F386" s="188"/>
      <c r="G386" s="87"/>
      <c r="H386" s="87"/>
      <c r="I386" s="189"/>
      <c r="J386" s="271"/>
      <c r="K386" s="11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</row>
    <row r="387" spans="1:22" s="45" customFormat="1" ht="276" customHeight="1" thickTop="1" thickBot="1" x14ac:dyDescent="0.3">
      <c r="A387" s="103"/>
      <c r="B387" s="1" t="s">
        <v>49</v>
      </c>
      <c r="C387" s="2">
        <v>4700202</v>
      </c>
      <c r="D387" s="8">
        <v>255.3</v>
      </c>
      <c r="E387" s="14">
        <f>ROUND(D387*(1-E$12),2)</f>
        <v>229.77</v>
      </c>
      <c r="F387" s="3" t="s">
        <v>202</v>
      </c>
      <c r="G387" s="77" t="s">
        <v>198</v>
      </c>
      <c r="H387" s="12" t="s">
        <v>186</v>
      </c>
      <c r="I387" s="4" t="s">
        <v>185</v>
      </c>
      <c r="J387" s="270">
        <f>VLOOKUP(C387,[2]Лист1!$A$4:$C$10020,3,0)</f>
        <v>154</v>
      </c>
      <c r="K387" s="97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</row>
    <row r="388" spans="1:22" s="45" customFormat="1" ht="77.25" customHeight="1" thickTop="1" thickBot="1" x14ac:dyDescent="0.3">
      <c r="A388" s="81" t="s">
        <v>248</v>
      </c>
      <c r="B388" s="82"/>
      <c r="C388" s="187"/>
      <c r="D388" s="109"/>
      <c r="E388" s="188"/>
      <c r="F388" s="188"/>
      <c r="G388" s="87"/>
      <c r="H388" s="87"/>
      <c r="I388" s="189"/>
      <c r="J388" s="271"/>
      <c r="K388" s="11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</row>
    <row r="389" spans="1:22" s="45" customFormat="1" ht="184.5" customHeight="1" thickTop="1" thickBot="1" x14ac:dyDescent="0.3">
      <c r="A389" s="3"/>
      <c r="B389" s="1" t="s">
        <v>251</v>
      </c>
      <c r="C389" s="2">
        <v>11760101</v>
      </c>
      <c r="D389" s="8">
        <v>37.56</v>
      </c>
      <c r="E389" s="96">
        <f>ROUND(D389*(1-E$12),2)</f>
        <v>33.799999999999997</v>
      </c>
      <c r="F389" s="3" t="s">
        <v>202</v>
      </c>
      <c r="G389" s="3" t="s">
        <v>51</v>
      </c>
      <c r="H389" s="4"/>
      <c r="I389" s="4" t="s">
        <v>185</v>
      </c>
      <c r="J389" s="270">
        <f>VLOOKUP(C389,[2]Лист1!$A$4:$C$10020,3,0)</f>
        <v>38</v>
      </c>
      <c r="K389" s="97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</row>
    <row r="390" spans="1:22" s="45" customFormat="1" ht="177.75" customHeight="1" thickTop="1" thickBot="1" x14ac:dyDescent="0.3">
      <c r="A390" s="186"/>
      <c r="B390" s="1" t="s">
        <v>252</v>
      </c>
      <c r="C390" s="2">
        <v>11760102</v>
      </c>
      <c r="D390" s="8">
        <v>37.56</v>
      </c>
      <c r="E390" s="96">
        <f>ROUND(D390*(1-E$12),2)</f>
        <v>33.799999999999997</v>
      </c>
      <c r="F390" s="3" t="s">
        <v>202</v>
      </c>
      <c r="G390" s="3" t="s">
        <v>51</v>
      </c>
      <c r="H390" s="4"/>
      <c r="I390" s="4" t="s">
        <v>185</v>
      </c>
      <c r="J390" s="270">
        <f>VLOOKUP(C390,[2]Лист1!$A$4:$C$10020,3,0)</f>
        <v>17</v>
      </c>
      <c r="K390" s="97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</row>
    <row r="391" spans="1:22" s="45" customFormat="1" ht="100.5" customHeight="1" thickTop="1" thickBot="1" x14ac:dyDescent="0.3">
      <c r="A391" s="81" t="s">
        <v>50</v>
      </c>
      <c r="B391" s="82"/>
      <c r="C391" s="187"/>
      <c r="D391" s="109"/>
      <c r="E391" s="188"/>
      <c r="F391" s="188"/>
      <c r="G391" s="87"/>
      <c r="H391" s="87"/>
      <c r="I391" s="189"/>
      <c r="J391" s="271"/>
      <c r="K391" s="11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</row>
    <row r="392" spans="1:22" s="45" customFormat="1" ht="164.25" customHeight="1" thickTop="1" thickBot="1" x14ac:dyDescent="0.3">
      <c r="A392" s="103"/>
      <c r="B392" s="1" t="s">
        <v>52</v>
      </c>
      <c r="C392" s="2">
        <v>1104003</v>
      </c>
      <c r="D392" s="8">
        <v>235.15</v>
      </c>
      <c r="E392" s="14">
        <f>ROUND(D392*(1-E$12),2)</f>
        <v>211.64</v>
      </c>
      <c r="F392" s="3" t="s">
        <v>202</v>
      </c>
      <c r="G392" s="3" t="s">
        <v>51</v>
      </c>
      <c r="H392" s="4"/>
      <c r="I392" s="4" t="s">
        <v>185</v>
      </c>
      <c r="J392" s="270">
        <f>VLOOKUP(C392,[2]Лист1!$A$4:$C$10020,3,0)</f>
        <v>5</v>
      </c>
      <c r="K392" s="97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</row>
    <row r="393" spans="1:22" s="45" customFormat="1" ht="164.25" customHeight="1" thickTop="1" thickBot="1" x14ac:dyDescent="0.3">
      <c r="A393" s="103"/>
      <c r="B393" s="214" t="s">
        <v>53</v>
      </c>
      <c r="C393" s="10">
        <v>1104004</v>
      </c>
      <c r="D393" s="8">
        <v>419.56</v>
      </c>
      <c r="E393" s="135">
        <f>ROUND(D393*(1-E$12),2)</f>
        <v>377.6</v>
      </c>
      <c r="F393" s="3" t="s">
        <v>202</v>
      </c>
      <c r="G393" s="258" t="s">
        <v>54</v>
      </c>
      <c r="H393" s="102"/>
      <c r="I393" s="4" t="s">
        <v>185</v>
      </c>
      <c r="J393" s="270">
        <f>VLOOKUP(C393,[2]Лист1!$A$4:$C$10020,3,0)</f>
        <v>276</v>
      </c>
      <c r="K393" s="97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</row>
    <row r="394" spans="1:22" s="45" customFormat="1" ht="100.5" customHeight="1" thickTop="1" thickBot="1" x14ac:dyDescent="0.3">
      <c r="A394" s="81" t="s">
        <v>55</v>
      </c>
      <c r="B394" s="82"/>
      <c r="C394" s="187"/>
      <c r="D394" s="109"/>
      <c r="E394" s="188"/>
      <c r="F394" s="188"/>
      <c r="G394" s="87"/>
      <c r="H394" s="87"/>
      <c r="I394" s="189"/>
      <c r="J394" s="271"/>
      <c r="K394" s="11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</row>
    <row r="395" spans="1:22" s="45" customFormat="1" ht="291.75" customHeight="1" thickTop="1" thickBot="1" x14ac:dyDescent="0.3">
      <c r="A395" s="103"/>
      <c r="B395" s="1" t="s">
        <v>590</v>
      </c>
      <c r="C395" s="10">
        <v>1103008</v>
      </c>
      <c r="D395" s="8">
        <v>311.87</v>
      </c>
      <c r="E395" s="135">
        <f>ROUND(D395*(1-E$12),2)</f>
        <v>280.68</v>
      </c>
      <c r="F395" s="3" t="s">
        <v>6</v>
      </c>
      <c r="G395" s="258" t="s">
        <v>204</v>
      </c>
      <c r="H395" s="200"/>
      <c r="I395" s="4" t="s">
        <v>117</v>
      </c>
      <c r="J395" s="270">
        <f>VLOOKUP(C395,[2]Лист1!$A$4:$C$10020,3,0)</f>
        <v>71</v>
      </c>
      <c r="K395" s="97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</row>
    <row r="396" spans="1:22" s="45" customFormat="1" ht="100.5" customHeight="1" thickTop="1" thickBot="1" x14ac:dyDescent="0.3">
      <c r="A396" s="81" t="s">
        <v>56</v>
      </c>
      <c r="B396" s="82"/>
      <c r="C396" s="187"/>
      <c r="D396" s="109"/>
      <c r="E396" s="188"/>
      <c r="F396" s="188"/>
      <c r="G396" s="87"/>
      <c r="H396" s="87"/>
      <c r="I396" s="189"/>
      <c r="J396" s="271"/>
      <c r="K396" s="11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</row>
    <row r="397" spans="1:22" s="45" customFormat="1" ht="269.25" customHeight="1" thickTop="1" thickBot="1" x14ac:dyDescent="0.3">
      <c r="A397" s="103"/>
      <c r="B397" s="1" t="s">
        <v>591</v>
      </c>
      <c r="C397" s="2">
        <v>2800105</v>
      </c>
      <c r="D397" s="8">
        <v>305.07</v>
      </c>
      <c r="E397" s="14">
        <f>ROUND(D397*(1-E$12),2)</f>
        <v>274.56</v>
      </c>
      <c r="F397" s="3" t="s">
        <v>5</v>
      </c>
      <c r="G397" s="3" t="s">
        <v>155</v>
      </c>
      <c r="H397" s="4"/>
      <c r="I397" s="4" t="s">
        <v>134</v>
      </c>
      <c r="J397" s="270">
        <f>VLOOKUP(C397,[2]Лист1!$A$4:$C$10020,3,0)</f>
        <v>35</v>
      </c>
      <c r="K397" s="97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</row>
    <row r="398" spans="1:22" s="45" customFormat="1" ht="100.5" customHeight="1" thickTop="1" thickBot="1" x14ac:dyDescent="0.3">
      <c r="A398" s="81" t="s">
        <v>289</v>
      </c>
      <c r="B398" s="82"/>
      <c r="C398" s="187"/>
      <c r="D398" s="109"/>
      <c r="E398" s="188"/>
      <c r="F398" s="188"/>
      <c r="G398" s="87"/>
      <c r="H398" s="87"/>
      <c r="I398" s="189"/>
      <c r="J398" s="271"/>
      <c r="K398" s="11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</row>
    <row r="399" spans="1:22" s="45" customFormat="1" ht="100.5" customHeight="1" thickTop="1" thickBot="1" x14ac:dyDescent="0.3">
      <c r="A399" s="81" t="s">
        <v>282</v>
      </c>
      <c r="B399" s="82"/>
      <c r="C399" s="187"/>
      <c r="D399" s="109"/>
      <c r="E399" s="188"/>
      <c r="F399" s="188"/>
      <c r="G399" s="87"/>
      <c r="H399" s="87"/>
      <c r="I399" s="189"/>
      <c r="J399" s="271"/>
      <c r="K399" s="11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</row>
    <row r="400" spans="1:22" s="45" customFormat="1" ht="100.5" customHeight="1" thickTop="1" thickBot="1" x14ac:dyDescent="0.3">
      <c r="A400" s="108"/>
      <c r="B400" s="227" t="s">
        <v>283</v>
      </c>
      <c r="C400" s="2">
        <v>32052301</v>
      </c>
      <c r="D400" s="8">
        <v>1.62</v>
      </c>
      <c r="E400" s="14">
        <f t="shared" ref="E400:E404" si="28">ROUND(D400*(1-E$12),2)</f>
        <v>1.46</v>
      </c>
      <c r="F400" s="3" t="s">
        <v>5</v>
      </c>
      <c r="G400" s="77" t="s">
        <v>286</v>
      </c>
      <c r="H400" s="3"/>
      <c r="I400" s="4" t="s">
        <v>187</v>
      </c>
      <c r="J400" s="270">
        <f>VLOOKUP(C400,[2]Лист1!$A$4:$C$10020,3,0)</f>
        <v>1336</v>
      </c>
      <c r="K400" s="97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</row>
    <row r="401" spans="1:22" s="45" customFormat="1" ht="100.5" customHeight="1" thickTop="1" thickBot="1" x14ac:dyDescent="0.3">
      <c r="A401" s="186"/>
      <c r="B401" s="227" t="s">
        <v>284</v>
      </c>
      <c r="C401" s="2">
        <v>32052303</v>
      </c>
      <c r="D401" s="8">
        <v>2.0499999999999998</v>
      </c>
      <c r="E401" s="14">
        <f t="shared" si="28"/>
        <v>1.85</v>
      </c>
      <c r="F401" s="3" t="s">
        <v>5</v>
      </c>
      <c r="G401" s="77" t="s">
        <v>190</v>
      </c>
      <c r="H401" s="3"/>
      <c r="I401" s="4" t="s">
        <v>187</v>
      </c>
      <c r="J401" s="270">
        <f>VLOOKUP(C401,[2]Лист1!$A$4:$C$10020,3,0)</f>
        <v>3100</v>
      </c>
      <c r="K401" s="97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</row>
    <row r="402" spans="1:22" s="45" customFormat="1" ht="100.5" customHeight="1" thickTop="1" thickBot="1" x14ac:dyDescent="0.3">
      <c r="A402" s="186"/>
      <c r="B402" s="227" t="s">
        <v>284</v>
      </c>
      <c r="C402" s="2">
        <v>32052304</v>
      </c>
      <c r="D402" s="8">
        <v>2.87</v>
      </c>
      <c r="E402" s="14">
        <f t="shared" si="28"/>
        <v>2.58</v>
      </c>
      <c r="F402" s="3" t="s">
        <v>5</v>
      </c>
      <c r="G402" s="77" t="s">
        <v>287</v>
      </c>
      <c r="H402" s="3"/>
      <c r="I402" s="4" t="s">
        <v>209</v>
      </c>
      <c r="J402" s="270">
        <f>VLOOKUP(C402,[2]Лист1!$A$4:$C$10020,3,0)</f>
        <v>510</v>
      </c>
      <c r="K402" s="97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</row>
    <row r="403" spans="1:22" s="45" customFormat="1" ht="100.5" customHeight="1" thickTop="1" thickBot="1" x14ac:dyDescent="0.3">
      <c r="A403" s="186"/>
      <c r="B403" s="227" t="s">
        <v>285</v>
      </c>
      <c r="C403" s="2">
        <v>32052307</v>
      </c>
      <c r="D403" s="8">
        <v>2.72</v>
      </c>
      <c r="E403" s="14">
        <f t="shared" si="28"/>
        <v>2.4500000000000002</v>
      </c>
      <c r="F403" s="3" t="s">
        <v>5</v>
      </c>
      <c r="G403" s="77" t="s">
        <v>191</v>
      </c>
      <c r="H403" s="3"/>
      <c r="I403" s="4" t="s">
        <v>187</v>
      </c>
      <c r="J403" s="270">
        <f>VLOOKUP(C403,[2]Лист1!$A$4:$C$10020,3,0)</f>
        <v>1949</v>
      </c>
      <c r="K403" s="97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</row>
    <row r="404" spans="1:22" s="45" customFormat="1" ht="100.5" customHeight="1" thickTop="1" thickBot="1" x14ac:dyDescent="0.3">
      <c r="A404" s="77"/>
      <c r="B404" s="227" t="s">
        <v>285</v>
      </c>
      <c r="C404" s="2">
        <v>32052308</v>
      </c>
      <c r="D404" s="8">
        <v>3.79</v>
      </c>
      <c r="E404" s="14">
        <f t="shared" si="28"/>
        <v>3.41</v>
      </c>
      <c r="F404" s="3" t="s">
        <v>5</v>
      </c>
      <c r="G404" s="77" t="s">
        <v>288</v>
      </c>
      <c r="H404" s="3"/>
      <c r="I404" s="4" t="s">
        <v>209</v>
      </c>
      <c r="J404" s="270">
        <f>VLOOKUP(C404,[2]Лист1!$A$4:$C$10020,3,0)</f>
        <v>80</v>
      </c>
      <c r="K404" s="97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</row>
    <row r="405" spans="1:22" s="45" customFormat="1" ht="73.5" customHeight="1" thickTop="1" thickBot="1" x14ac:dyDescent="0.3">
      <c r="A405" s="81" t="s">
        <v>279</v>
      </c>
      <c r="B405" s="82"/>
      <c r="C405" s="187"/>
      <c r="D405" s="109"/>
      <c r="E405" s="188"/>
      <c r="F405" s="188"/>
      <c r="G405" s="87"/>
      <c r="H405" s="87"/>
      <c r="I405" s="189"/>
      <c r="J405" s="271"/>
      <c r="K405" s="111"/>
      <c r="L405" s="178"/>
      <c r="M405" s="179"/>
      <c r="N405" s="171"/>
      <c r="O405" s="180"/>
      <c r="P405" s="173"/>
      <c r="Q405" s="173"/>
      <c r="R405" s="173"/>
      <c r="S405" s="181"/>
      <c r="U405" s="31"/>
      <c r="V405" s="31"/>
    </row>
    <row r="406" spans="1:22" s="45" customFormat="1" ht="73.5" customHeight="1" thickTop="1" thickBot="1" x14ac:dyDescent="0.3">
      <c r="A406" s="81" t="s">
        <v>280</v>
      </c>
      <c r="B406" s="82"/>
      <c r="C406" s="187"/>
      <c r="D406" s="109"/>
      <c r="E406" s="188"/>
      <c r="F406" s="188"/>
      <c r="G406" s="87"/>
      <c r="H406" s="87"/>
      <c r="I406" s="189"/>
      <c r="J406" s="271"/>
      <c r="K406" s="111"/>
      <c r="L406" s="178"/>
      <c r="M406" s="179"/>
      <c r="N406" s="171"/>
      <c r="O406" s="180"/>
      <c r="P406" s="173"/>
      <c r="Q406" s="173"/>
      <c r="R406" s="173"/>
      <c r="S406" s="181"/>
      <c r="U406" s="31"/>
      <c r="V406" s="31"/>
    </row>
    <row r="407" spans="1:22" s="45" customFormat="1" ht="103.5" customHeight="1" thickTop="1" thickBot="1" x14ac:dyDescent="0.3">
      <c r="A407" s="103"/>
      <c r="B407" s="164" t="s">
        <v>592</v>
      </c>
      <c r="C407" s="165">
        <v>1702101</v>
      </c>
      <c r="D407" s="8">
        <v>16.16</v>
      </c>
      <c r="E407" s="96">
        <f t="shared" ref="E407:E413" si="29">ROUND(D407*(1-E$12),2)</f>
        <v>14.54</v>
      </c>
      <c r="F407" s="3" t="s">
        <v>202</v>
      </c>
      <c r="G407" s="77" t="s">
        <v>205</v>
      </c>
      <c r="H407" s="4" t="s">
        <v>336</v>
      </c>
      <c r="I407" s="4" t="s">
        <v>187</v>
      </c>
      <c r="J407" s="270">
        <f>VLOOKUP(C407,[2]Лист1!$A$4:$C$10020,3,0)</f>
        <v>838</v>
      </c>
      <c r="K407" s="97"/>
      <c r="L407" s="178"/>
      <c r="M407" s="179"/>
      <c r="N407" s="171"/>
      <c r="O407" s="180"/>
      <c r="P407" s="173"/>
      <c r="Q407" s="173"/>
      <c r="R407" s="173"/>
      <c r="S407" s="181"/>
      <c r="U407" s="31"/>
      <c r="V407" s="31"/>
    </row>
    <row r="408" spans="1:22" s="45" customFormat="1" ht="98.25" customHeight="1" thickTop="1" thickBot="1" x14ac:dyDescent="0.3">
      <c r="A408" s="103"/>
      <c r="B408" s="99" t="s">
        <v>593</v>
      </c>
      <c r="C408" s="2">
        <v>1702103</v>
      </c>
      <c r="D408" s="8">
        <v>22.74</v>
      </c>
      <c r="E408" s="14">
        <f t="shared" si="29"/>
        <v>20.47</v>
      </c>
      <c r="F408" s="3" t="s">
        <v>202</v>
      </c>
      <c r="G408" s="3" t="s">
        <v>196</v>
      </c>
      <c r="H408" s="4" t="s">
        <v>336</v>
      </c>
      <c r="I408" s="4" t="s">
        <v>187</v>
      </c>
      <c r="J408" s="270">
        <f>VLOOKUP(C408,[2]Лист1!$A$4:$C$10020,3,0)</f>
        <v>2291</v>
      </c>
      <c r="K408" s="97"/>
      <c r="L408" s="178"/>
      <c r="M408" s="179"/>
      <c r="N408" s="171"/>
      <c r="O408" s="180"/>
      <c r="P408" s="173"/>
      <c r="Q408" s="173"/>
      <c r="R408" s="173"/>
      <c r="S408" s="181"/>
      <c r="U408" s="31"/>
      <c r="V408" s="31"/>
    </row>
    <row r="409" spans="1:22" s="45" customFormat="1" ht="93.75" customHeight="1" thickTop="1" thickBot="1" x14ac:dyDescent="0.3">
      <c r="A409" s="103"/>
      <c r="B409" s="99" t="s">
        <v>594</v>
      </c>
      <c r="C409" s="2">
        <v>1702104</v>
      </c>
      <c r="D409" s="8">
        <v>23.95</v>
      </c>
      <c r="E409" s="14">
        <f t="shared" si="29"/>
        <v>21.56</v>
      </c>
      <c r="F409" s="3" t="s">
        <v>202</v>
      </c>
      <c r="G409" s="3" t="s">
        <v>200</v>
      </c>
      <c r="H409" s="4" t="s">
        <v>336</v>
      </c>
      <c r="I409" s="4" t="s">
        <v>187</v>
      </c>
      <c r="J409" s="270">
        <f>VLOOKUP(C409,[2]Лист1!$A$4:$C$10020,3,0)</f>
        <v>548</v>
      </c>
      <c r="K409" s="97"/>
      <c r="L409" s="178"/>
      <c r="M409" s="179"/>
      <c r="N409" s="171"/>
      <c r="O409" s="180"/>
      <c r="P409" s="173"/>
      <c r="Q409" s="173"/>
      <c r="R409" s="173"/>
      <c r="S409" s="181"/>
      <c r="U409" s="31"/>
      <c r="V409" s="31"/>
    </row>
    <row r="410" spans="1:22" s="45" customFormat="1" ht="93.75" customHeight="1" thickTop="1" thickBot="1" x14ac:dyDescent="0.3">
      <c r="A410" s="103"/>
      <c r="B410" s="99" t="s">
        <v>595</v>
      </c>
      <c r="C410" s="2">
        <v>1702106</v>
      </c>
      <c r="D410" s="8">
        <v>32.08</v>
      </c>
      <c r="E410" s="14">
        <f t="shared" si="29"/>
        <v>28.87</v>
      </c>
      <c r="F410" s="3" t="s">
        <v>202</v>
      </c>
      <c r="G410" s="3" t="s">
        <v>337</v>
      </c>
      <c r="H410" s="4" t="s">
        <v>336</v>
      </c>
      <c r="I410" s="4" t="s">
        <v>187</v>
      </c>
      <c r="J410" s="270">
        <f>VLOOKUP(C410,[2]Лист1!$A$4:$C$10020,3,0)</f>
        <v>621</v>
      </c>
      <c r="K410" s="97"/>
      <c r="L410" s="178"/>
      <c r="M410" s="179"/>
      <c r="N410" s="171"/>
      <c r="O410" s="180"/>
      <c r="P410" s="173"/>
      <c r="Q410" s="173"/>
      <c r="R410" s="173"/>
      <c r="S410" s="181"/>
      <c r="U410" s="31"/>
      <c r="V410" s="31"/>
    </row>
    <row r="411" spans="1:22" s="45" customFormat="1" ht="98.25" customHeight="1" thickTop="1" thickBot="1" x14ac:dyDescent="0.3">
      <c r="A411" s="103"/>
      <c r="B411" s="99" t="s">
        <v>596</v>
      </c>
      <c r="C411" s="2">
        <v>1702107</v>
      </c>
      <c r="D411" s="8">
        <v>36.58</v>
      </c>
      <c r="E411" s="14">
        <f t="shared" si="29"/>
        <v>32.92</v>
      </c>
      <c r="F411" s="3" t="s">
        <v>202</v>
      </c>
      <c r="G411" s="3" t="s">
        <v>197</v>
      </c>
      <c r="H411" s="4" t="s">
        <v>336</v>
      </c>
      <c r="I411" s="4" t="s">
        <v>187</v>
      </c>
      <c r="J411" s="270">
        <f>VLOOKUP(C411,[2]Лист1!$A$4:$C$10020,3,0)</f>
        <v>1150</v>
      </c>
      <c r="K411" s="97"/>
      <c r="L411" s="178"/>
      <c r="M411" s="179"/>
      <c r="N411" s="171"/>
      <c r="O411" s="180"/>
      <c r="P411" s="173"/>
      <c r="Q411" s="173"/>
      <c r="R411" s="173"/>
      <c r="S411" s="181"/>
      <c r="U411" s="31"/>
      <c r="V411" s="31"/>
    </row>
    <row r="412" spans="1:22" s="45" customFormat="1" ht="91.5" customHeight="1" thickTop="1" thickBot="1" x14ac:dyDescent="0.3">
      <c r="A412" s="103"/>
      <c r="B412" s="99" t="s">
        <v>597</v>
      </c>
      <c r="C412" s="2">
        <v>1702108</v>
      </c>
      <c r="D412" s="8">
        <v>47.58</v>
      </c>
      <c r="E412" s="14">
        <f t="shared" si="29"/>
        <v>42.82</v>
      </c>
      <c r="F412" s="3" t="s">
        <v>202</v>
      </c>
      <c r="G412" s="3" t="s">
        <v>199</v>
      </c>
      <c r="H412" s="4" t="s">
        <v>336</v>
      </c>
      <c r="I412" s="4" t="s">
        <v>187</v>
      </c>
      <c r="J412" s="270">
        <f>VLOOKUP(C412,[2]Лист1!$A$4:$C$10020,3,0)</f>
        <v>83</v>
      </c>
      <c r="K412" s="97"/>
      <c r="L412" s="178"/>
      <c r="M412" s="179"/>
      <c r="N412" s="171"/>
      <c r="O412" s="180"/>
      <c r="P412" s="173"/>
      <c r="Q412" s="173"/>
      <c r="R412" s="173"/>
      <c r="S412" s="181"/>
      <c r="U412" s="31"/>
      <c r="V412" s="31"/>
    </row>
    <row r="413" spans="1:22" s="45" customFormat="1" ht="97.5" customHeight="1" thickTop="1" thickBot="1" x14ac:dyDescent="0.3">
      <c r="A413" s="103"/>
      <c r="B413" s="99" t="s">
        <v>598</v>
      </c>
      <c r="C413" s="2">
        <v>1702109</v>
      </c>
      <c r="D413" s="8">
        <v>69.36</v>
      </c>
      <c r="E413" s="14">
        <f t="shared" si="29"/>
        <v>62.42</v>
      </c>
      <c r="F413" s="3" t="s">
        <v>202</v>
      </c>
      <c r="G413" s="3" t="s">
        <v>51</v>
      </c>
      <c r="H413" s="4" t="s">
        <v>336</v>
      </c>
      <c r="I413" s="4" t="s">
        <v>187</v>
      </c>
      <c r="J413" s="270">
        <f>VLOOKUP(C413,[2]Лист1!$A$4:$C$10020,3,0)</f>
        <v>26</v>
      </c>
      <c r="K413" s="97"/>
      <c r="L413" s="178"/>
      <c r="M413" s="179"/>
      <c r="N413" s="171"/>
      <c r="O413" s="180"/>
      <c r="P413" s="173"/>
      <c r="Q413" s="173"/>
      <c r="R413" s="173"/>
      <c r="S413" s="181"/>
      <c r="U413" s="31"/>
      <c r="V413" s="31"/>
    </row>
    <row r="414" spans="1:22" s="45" customFormat="1" ht="75" customHeight="1" thickTop="1" thickBot="1" x14ac:dyDescent="0.3">
      <c r="A414" s="81" t="s">
        <v>281</v>
      </c>
      <c r="B414" s="82"/>
      <c r="C414" s="187"/>
      <c r="D414" s="109"/>
      <c r="E414" s="188"/>
      <c r="F414" s="188"/>
      <c r="G414" s="87"/>
      <c r="H414" s="87"/>
      <c r="I414" s="189"/>
      <c r="J414" s="271"/>
      <c r="K414" s="111"/>
      <c r="L414" s="178"/>
      <c r="M414" s="179"/>
      <c r="N414" s="171"/>
      <c r="O414" s="180"/>
      <c r="P414" s="173"/>
      <c r="Q414" s="173"/>
      <c r="R414" s="173"/>
      <c r="S414" s="181"/>
      <c r="U414" s="31"/>
      <c r="V414" s="31"/>
    </row>
    <row r="415" spans="1:22" s="45" customFormat="1" ht="92.25" customHeight="1" thickTop="1" thickBot="1" x14ac:dyDescent="0.3">
      <c r="A415" s="103"/>
      <c r="B415" s="164" t="s">
        <v>599</v>
      </c>
      <c r="C415" s="165">
        <v>1702201</v>
      </c>
      <c r="D415" s="8">
        <v>14.49</v>
      </c>
      <c r="E415" s="96">
        <f t="shared" ref="E415:E422" si="30">ROUND(D415*(1-E$12),2)</f>
        <v>13.04</v>
      </c>
      <c r="F415" s="3" t="s">
        <v>202</v>
      </c>
      <c r="G415" s="77" t="s">
        <v>205</v>
      </c>
      <c r="H415" s="4" t="s">
        <v>336</v>
      </c>
      <c r="I415" s="4" t="s">
        <v>187</v>
      </c>
      <c r="J415" s="270">
        <f>VLOOKUP(C415,[2]Лист1!$A$4:$C$10020,3,0)</f>
        <v>7919</v>
      </c>
      <c r="K415" s="97"/>
      <c r="L415" s="178"/>
      <c r="M415" s="179"/>
      <c r="N415" s="171"/>
      <c r="O415" s="180"/>
      <c r="P415" s="173"/>
      <c r="Q415" s="173"/>
      <c r="R415" s="173"/>
      <c r="S415" s="181"/>
      <c r="U415" s="31"/>
      <c r="V415" s="31"/>
    </row>
    <row r="416" spans="1:22" s="45" customFormat="1" ht="90" customHeight="1" thickTop="1" thickBot="1" x14ac:dyDescent="0.3">
      <c r="A416" s="103"/>
      <c r="B416" s="99" t="s">
        <v>600</v>
      </c>
      <c r="C416" s="2">
        <v>1702202</v>
      </c>
      <c r="D416" s="8">
        <v>17.37</v>
      </c>
      <c r="E416" s="14">
        <f t="shared" si="30"/>
        <v>15.63</v>
      </c>
      <c r="F416" s="3" t="s">
        <v>202</v>
      </c>
      <c r="G416" s="3" t="s">
        <v>338</v>
      </c>
      <c r="H416" s="4" t="s">
        <v>336</v>
      </c>
      <c r="I416" s="4" t="s">
        <v>187</v>
      </c>
      <c r="J416" s="270">
        <f>VLOOKUP(C416,[2]Лист1!$A$4:$C$10020,3,0)</f>
        <v>735</v>
      </c>
      <c r="K416" s="97"/>
      <c r="L416" s="178"/>
      <c r="M416" s="179"/>
      <c r="N416" s="171"/>
      <c r="O416" s="180"/>
      <c r="P416" s="173"/>
      <c r="Q416" s="173"/>
      <c r="R416" s="173"/>
      <c r="S416" s="181"/>
      <c r="U416" s="31"/>
      <c r="V416" s="31"/>
    </row>
    <row r="417" spans="1:22" s="45" customFormat="1" ht="95.25" customHeight="1" thickTop="1" thickBot="1" x14ac:dyDescent="0.3">
      <c r="A417" s="103"/>
      <c r="B417" s="99" t="s">
        <v>601</v>
      </c>
      <c r="C417" s="2">
        <v>1702203</v>
      </c>
      <c r="D417" s="8">
        <v>20.81</v>
      </c>
      <c r="E417" s="14">
        <f t="shared" si="30"/>
        <v>18.73</v>
      </c>
      <c r="F417" s="3" t="s">
        <v>202</v>
      </c>
      <c r="G417" s="3" t="s">
        <v>200</v>
      </c>
      <c r="H417" s="4" t="s">
        <v>336</v>
      </c>
      <c r="I417" s="4" t="s">
        <v>187</v>
      </c>
      <c r="J417" s="270">
        <f>VLOOKUP(C417,[2]Лист1!$A$4:$C$10020,3,0)</f>
        <v>534</v>
      </c>
      <c r="K417" s="97"/>
      <c r="L417" s="178"/>
      <c r="M417" s="179"/>
      <c r="N417" s="171"/>
      <c r="O417" s="180"/>
      <c r="P417" s="173"/>
      <c r="Q417" s="173"/>
      <c r="R417" s="173"/>
      <c r="S417" s="181"/>
      <c r="U417" s="31"/>
      <c r="V417" s="31"/>
    </row>
    <row r="418" spans="1:22" s="45" customFormat="1" ht="92.25" customHeight="1" thickTop="1" thickBot="1" x14ac:dyDescent="0.3">
      <c r="A418" s="103"/>
      <c r="B418" s="99" t="s">
        <v>602</v>
      </c>
      <c r="C418" s="2">
        <v>1702204</v>
      </c>
      <c r="D418" s="8">
        <v>22.74</v>
      </c>
      <c r="E418" s="14">
        <f t="shared" si="30"/>
        <v>20.47</v>
      </c>
      <c r="F418" s="3" t="s">
        <v>202</v>
      </c>
      <c r="G418" s="3" t="s">
        <v>206</v>
      </c>
      <c r="H418" s="4" t="s">
        <v>336</v>
      </c>
      <c r="I418" s="4" t="s">
        <v>187</v>
      </c>
      <c r="J418" s="270">
        <f>VLOOKUP(C418,[2]Лист1!$A$4:$C$10020,3,0)</f>
        <v>723</v>
      </c>
      <c r="K418" s="97"/>
      <c r="L418" s="178"/>
      <c r="M418" s="179"/>
      <c r="N418" s="171"/>
      <c r="O418" s="180"/>
      <c r="P418" s="173"/>
      <c r="Q418" s="173"/>
      <c r="R418" s="173"/>
      <c r="S418" s="181"/>
      <c r="U418" s="31"/>
      <c r="V418" s="31"/>
    </row>
    <row r="419" spans="1:22" s="45" customFormat="1" ht="90" customHeight="1" thickTop="1" thickBot="1" x14ac:dyDescent="0.3">
      <c r="A419" s="103"/>
      <c r="B419" s="99" t="s">
        <v>603</v>
      </c>
      <c r="C419" s="2">
        <v>1702206</v>
      </c>
      <c r="D419" s="8">
        <v>27.85</v>
      </c>
      <c r="E419" s="14">
        <f t="shared" si="30"/>
        <v>25.07</v>
      </c>
      <c r="F419" s="3" t="s">
        <v>202</v>
      </c>
      <c r="G419" s="3" t="s">
        <v>200</v>
      </c>
      <c r="H419" s="4" t="s">
        <v>336</v>
      </c>
      <c r="I419" s="4" t="s">
        <v>187</v>
      </c>
      <c r="J419" s="270">
        <f>VLOOKUP(C419,[2]Лист1!$A$4:$C$10020,3,0)</f>
        <v>979</v>
      </c>
      <c r="K419" s="97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</row>
    <row r="420" spans="1:22" s="45" customFormat="1" ht="90" customHeight="1" thickTop="1" thickBot="1" x14ac:dyDescent="0.3">
      <c r="A420" s="103"/>
      <c r="B420" s="99" t="s">
        <v>604</v>
      </c>
      <c r="C420" s="2">
        <v>1702207</v>
      </c>
      <c r="D420" s="8">
        <v>31</v>
      </c>
      <c r="E420" s="14">
        <f t="shared" si="30"/>
        <v>27.9</v>
      </c>
      <c r="F420" s="3" t="s">
        <v>202</v>
      </c>
      <c r="G420" s="3" t="s">
        <v>197</v>
      </c>
      <c r="H420" s="4" t="s">
        <v>336</v>
      </c>
      <c r="I420" s="4" t="s">
        <v>187</v>
      </c>
      <c r="J420" s="270">
        <f>VLOOKUP(C420,[2]Лист1!$A$4:$C$10020,3,0)</f>
        <v>243</v>
      </c>
      <c r="K420" s="97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</row>
    <row r="421" spans="1:22" s="45" customFormat="1" ht="91.5" customHeight="1" thickTop="1" thickBot="1" x14ac:dyDescent="0.3">
      <c r="A421" s="103"/>
      <c r="B421" s="99" t="s">
        <v>605</v>
      </c>
      <c r="C421" s="2">
        <v>1702208</v>
      </c>
      <c r="D421" s="8">
        <v>36.020000000000003</v>
      </c>
      <c r="E421" s="14">
        <f t="shared" si="30"/>
        <v>32.42</v>
      </c>
      <c r="F421" s="3" t="s">
        <v>202</v>
      </c>
      <c r="G421" s="3" t="s">
        <v>197</v>
      </c>
      <c r="H421" s="4" t="s">
        <v>336</v>
      </c>
      <c r="I421" s="4" t="s">
        <v>187</v>
      </c>
      <c r="J421" s="270">
        <f>VLOOKUP(C421,[2]Лист1!$A$4:$C$10020,3,0)</f>
        <v>1130</v>
      </c>
      <c r="K421" s="97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</row>
    <row r="422" spans="1:22" s="45" customFormat="1" ht="91.5" customHeight="1" thickTop="1" thickBot="1" x14ac:dyDescent="0.3">
      <c r="A422" s="102"/>
      <c r="B422" s="99" t="s">
        <v>606</v>
      </c>
      <c r="C422" s="2">
        <v>1702209</v>
      </c>
      <c r="D422" s="8">
        <v>39.729999999999997</v>
      </c>
      <c r="E422" s="14">
        <f t="shared" si="30"/>
        <v>35.76</v>
      </c>
      <c r="F422" s="3" t="s">
        <v>202</v>
      </c>
      <c r="G422" s="3" t="s">
        <v>207</v>
      </c>
      <c r="H422" s="4" t="s">
        <v>336</v>
      </c>
      <c r="I422" s="4" t="s">
        <v>187</v>
      </c>
      <c r="J422" s="270">
        <f>VLOOKUP(C422,[2]Лист1!$A$4:$C$10020,3,0)</f>
        <v>7</v>
      </c>
      <c r="K422" s="97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</row>
    <row r="423" spans="1:22" s="45" customFormat="1" ht="117" customHeight="1" thickTop="1" thickBot="1" x14ac:dyDescent="0.3">
      <c r="A423" s="116" t="s">
        <v>72</v>
      </c>
      <c r="B423" s="117"/>
      <c r="C423" s="187"/>
      <c r="D423" s="109"/>
      <c r="E423" s="188"/>
      <c r="F423" s="188"/>
      <c r="G423" s="87"/>
      <c r="H423" s="87"/>
      <c r="I423" s="189"/>
      <c r="J423" s="271"/>
      <c r="K423" s="111"/>
      <c r="L423" s="190"/>
      <c r="M423" s="191"/>
      <c r="N423" s="192"/>
      <c r="O423" s="193"/>
      <c r="P423" s="193"/>
      <c r="Q423" s="193"/>
      <c r="R423" s="194"/>
      <c r="S423" s="31"/>
      <c r="T423" s="31"/>
      <c r="U423" s="31"/>
      <c r="V423" s="31"/>
    </row>
    <row r="424" spans="1:22" s="45" customFormat="1" ht="117" customHeight="1" thickTop="1" thickBot="1" x14ac:dyDescent="0.3">
      <c r="A424" s="103"/>
      <c r="B424" s="99" t="s">
        <v>607</v>
      </c>
      <c r="C424" s="2">
        <v>1900302</v>
      </c>
      <c r="D424" s="8">
        <f>[3]TDSheet!U23</f>
        <v>28.63</v>
      </c>
      <c r="E424" s="14">
        <f>ROUND(D424*(1-E$12),2)</f>
        <v>25.77</v>
      </c>
      <c r="F424" s="3" t="s">
        <v>202</v>
      </c>
      <c r="G424" s="3" t="s">
        <v>129</v>
      </c>
      <c r="H424" s="12" t="s">
        <v>80</v>
      </c>
      <c r="I424" s="4" t="s">
        <v>185</v>
      </c>
      <c r="J424" s="270">
        <f>VLOOKUP(C424,[2]Лист1!$A$4:$C$10020,3,0)</f>
        <v>199</v>
      </c>
      <c r="K424" s="97"/>
      <c r="L424" s="190"/>
      <c r="M424" s="191"/>
      <c r="N424" s="192"/>
      <c r="O424" s="193"/>
      <c r="P424" s="193"/>
      <c r="Q424" s="193"/>
      <c r="R424" s="194"/>
      <c r="S424" s="31"/>
      <c r="T424" s="31"/>
      <c r="U424" s="31"/>
      <c r="V424" s="31"/>
    </row>
    <row r="425" spans="1:22" s="45" customFormat="1" ht="117" customHeight="1" thickTop="1" thickBot="1" x14ac:dyDescent="0.3">
      <c r="A425" s="103"/>
      <c r="B425" s="99" t="s">
        <v>608</v>
      </c>
      <c r="C425" s="2">
        <v>1900303</v>
      </c>
      <c r="D425" s="8">
        <f>[3]TDSheet!U24</f>
        <v>28.89</v>
      </c>
      <c r="E425" s="14">
        <f>ROUND(D425*(1-E$12),2)</f>
        <v>26</v>
      </c>
      <c r="F425" s="3" t="s">
        <v>202</v>
      </c>
      <c r="G425" s="3" t="s">
        <v>129</v>
      </c>
      <c r="H425" s="12" t="s">
        <v>335</v>
      </c>
      <c r="I425" s="4" t="s">
        <v>185</v>
      </c>
      <c r="J425" s="270">
        <f>VLOOKUP(C425,[2]Лист1!$A$4:$C$10020,3,0)</f>
        <v>351</v>
      </c>
      <c r="K425" s="97"/>
      <c r="L425" s="190"/>
      <c r="M425" s="191"/>
      <c r="N425" s="192"/>
      <c r="O425" s="193"/>
      <c r="P425" s="193"/>
      <c r="Q425" s="193"/>
      <c r="R425" s="194"/>
      <c r="S425" s="31"/>
      <c r="T425" s="31"/>
      <c r="U425" s="31"/>
      <c r="V425" s="31"/>
    </row>
    <row r="426" spans="1:22" s="45" customFormat="1" ht="117" customHeight="1" thickTop="1" thickBot="1" x14ac:dyDescent="0.3">
      <c r="A426" s="103"/>
      <c r="B426" s="99" t="s">
        <v>609</v>
      </c>
      <c r="C426" s="2">
        <v>1900310</v>
      </c>
      <c r="D426" s="8">
        <v>266.39999999999998</v>
      </c>
      <c r="E426" s="14">
        <f>ROUND(D426*(1-E$12),2)</f>
        <v>239.76</v>
      </c>
      <c r="F426" s="3" t="s">
        <v>202</v>
      </c>
      <c r="G426" s="3" t="s">
        <v>126</v>
      </c>
      <c r="H426" s="12" t="s">
        <v>82</v>
      </c>
      <c r="I426" s="4" t="s">
        <v>185</v>
      </c>
      <c r="J426" s="270">
        <f>VLOOKUP(C426,[2]Лист1!$A$4:$C$10020,3,0)</f>
        <v>1236</v>
      </c>
      <c r="K426" s="97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</row>
    <row r="427" spans="1:22" s="45" customFormat="1" ht="117" customHeight="1" thickTop="1" thickBot="1" x14ac:dyDescent="0.3">
      <c r="A427" s="102"/>
      <c r="B427" s="99" t="s">
        <v>610</v>
      </c>
      <c r="C427" s="2">
        <v>1900311</v>
      </c>
      <c r="D427" s="8">
        <v>365.63</v>
      </c>
      <c r="E427" s="14">
        <f>ROUND(D427*(1-E$12),2)</f>
        <v>329.07</v>
      </c>
      <c r="F427" s="3" t="s">
        <v>202</v>
      </c>
      <c r="G427" s="3" t="s">
        <v>127</v>
      </c>
      <c r="H427" s="12" t="s">
        <v>83</v>
      </c>
      <c r="I427" s="4" t="s">
        <v>185</v>
      </c>
      <c r="J427" s="270">
        <f>VLOOKUP(C427,[2]Лист1!$A$4:$C$10020,3,0)</f>
        <v>337</v>
      </c>
      <c r="K427" s="97"/>
      <c r="L427" s="228"/>
      <c r="M427" s="190"/>
      <c r="N427" s="191"/>
      <c r="O427" s="192"/>
      <c r="P427" s="193"/>
      <c r="Q427" s="193"/>
      <c r="R427" s="193"/>
      <c r="S427" s="194"/>
      <c r="T427" s="31"/>
      <c r="U427" s="31"/>
      <c r="V427" s="31"/>
    </row>
    <row r="428" spans="1:22" s="45" customFormat="1" ht="117" customHeight="1" thickTop="1" thickBot="1" x14ac:dyDescent="0.3">
      <c r="A428" s="81" t="s">
        <v>73</v>
      </c>
      <c r="B428" s="82"/>
      <c r="C428" s="187"/>
      <c r="D428" s="109"/>
      <c r="E428" s="188"/>
      <c r="F428" s="188"/>
      <c r="G428" s="87"/>
      <c r="H428" s="87"/>
      <c r="I428" s="189"/>
      <c r="J428" s="271"/>
      <c r="K428" s="111"/>
      <c r="L428" s="228"/>
      <c r="M428" s="190"/>
      <c r="N428" s="191"/>
      <c r="O428" s="192"/>
      <c r="P428" s="193"/>
      <c r="Q428" s="193"/>
      <c r="R428" s="193"/>
      <c r="S428" s="194"/>
      <c r="T428" s="31"/>
      <c r="U428" s="31"/>
      <c r="V428" s="31"/>
    </row>
    <row r="429" spans="1:22" s="45" customFormat="1" ht="117" customHeight="1" thickTop="1" thickBot="1" x14ac:dyDescent="0.3">
      <c r="A429" s="103"/>
      <c r="B429" s="211" t="s">
        <v>611</v>
      </c>
      <c r="C429" s="165">
        <v>1900501</v>
      </c>
      <c r="D429" s="8">
        <v>43.76</v>
      </c>
      <c r="E429" s="96">
        <f t="shared" ref="E429:E436" si="31">ROUND(D429*(1-E$12),2)</f>
        <v>39.380000000000003</v>
      </c>
      <c r="F429" s="3" t="s">
        <v>202</v>
      </c>
      <c r="G429" s="165" t="s">
        <v>128</v>
      </c>
      <c r="H429" s="195" t="s">
        <v>119</v>
      </c>
      <c r="I429" s="4" t="s">
        <v>185</v>
      </c>
      <c r="J429" s="270">
        <f>VLOOKUP(C429,[2]Лист1!$A$4:$C$10020,3,0)</f>
        <v>993</v>
      </c>
      <c r="K429" s="97"/>
      <c r="L429" s="228"/>
      <c r="M429" s="190"/>
      <c r="N429" s="191"/>
      <c r="O429" s="192"/>
      <c r="P429" s="193"/>
      <c r="Q429" s="193"/>
      <c r="R429" s="193"/>
      <c r="S429" s="194"/>
      <c r="T429" s="31"/>
      <c r="U429" s="31"/>
      <c r="V429" s="31"/>
    </row>
    <row r="430" spans="1:22" s="45" customFormat="1" ht="117" customHeight="1" thickTop="1" thickBot="1" x14ac:dyDescent="0.3">
      <c r="A430" s="103"/>
      <c r="B430" s="1" t="s">
        <v>612</v>
      </c>
      <c r="C430" s="2">
        <v>1900502</v>
      </c>
      <c r="D430" s="8">
        <v>64.7</v>
      </c>
      <c r="E430" s="14">
        <f t="shared" si="31"/>
        <v>58.23</v>
      </c>
      <c r="F430" s="3" t="s">
        <v>202</v>
      </c>
      <c r="G430" s="2" t="s">
        <v>129</v>
      </c>
      <c r="H430" s="12" t="s">
        <v>80</v>
      </c>
      <c r="I430" s="4" t="s">
        <v>185</v>
      </c>
      <c r="J430" s="270">
        <f>VLOOKUP(C430,[2]Лист1!$A$4:$C$10020,3,0)</f>
        <v>1073</v>
      </c>
      <c r="K430" s="97"/>
      <c r="L430" s="228"/>
      <c r="M430" s="190"/>
      <c r="N430" s="191"/>
      <c r="O430" s="192"/>
      <c r="P430" s="193"/>
      <c r="Q430" s="193"/>
      <c r="R430" s="193"/>
      <c r="S430" s="194"/>
      <c r="T430" s="31"/>
      <c r="U430" s="31"/>
      <c r="V430" s="31"/>
    </row>
    <row r="431" spans="1:22" s="45" customFormat="1" ht="117" customHeight="1" thickTop="1" thickBot="1" x14ac:dyDescent="0.3">
      <c r="A431" s="103"/>
      <c r="B431" s="1" t="s">
        <v>613</v>
      </c>
      <c r="C431" s="2">
        <v>1900503</v>
      </c>
      <c r="D431" s="8">
        <v>71.650000000000006</v>
      </c>
      <c r="E431" s="14">
        <f t="shared" si="31"/>
        <v>64.489999999999995</v>
      </c>
      <c r="F431" s="3" t="s">
        <v>202</v>
      </c>
      <c r="G431" s="2" t="s">
        <v>130</v>
      </c>
      <c r="H431" s="12" t="s">
        <v>120</v>
      </c>
      <c r="I431" s="4" t="s">
        <v>185</v>
      </c>
      <c r="J431" s="270">
        <f>VLOOKUP(C431,[2]Лист1!$A$4:$C$10020,3,0)</f>
        <v>1308</v>
      </c>
      <c r="K431" s="97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</row>
    <row r="432" spans="1:22" s="45" customFormat="1" ht="117" customHeight="1" thickTop="1" thickBot="1" x14ac:dyDescent="0.3">
      <c r="A432" s="103"/>
      <c r="B432" s="1" t="s">
        <v>614</v>
      </c>
      <c r="C432" s="2">
        <v>1900504</v>
      </c>
      <c r="D432" s="8">
        <f>[3]TDSheet!$U$22</f>
        <v>80.650000000000006</v>
      </c>
      <c r="E432" s="14">
        <f t="shared" si="31"/>
        <v>72.59</v>
      </c>
      <c r="F432" s="3" t="s">
        <v>202</v>
      </c>
      <c r="G432" s="2" t="s">
        <v>124</v>
      </c>
      <c r="H432" s="12" t="s">
        <v>118</v>
      </c>
      <c r="I432" s="4" t="s">
        <v>185</v>
      </c>
      <c r="J432" s="270">
        <f>VLOOKUP(C432,[2]Лист1!$A$4:$C$10020,3,0)</f>
        <v>152</v>
      </c>
      <c r="K432" s="97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</row>
    <row r="433" spans="1:22" s="45" customFormat="1" ht="117" customHeight="1" thickTop="1" thickBot="1" x14ac:dyDescent="0.3">
      <c r="A433" s="103"/>
      <c r="B433" s="1" t="s">
        <v>615</v>
      </c>
      <c r="C433" s="2">
        <v>1900505</v>
      </c>
      <c r="D433" s="8">
        <v>144</v>
      </c>
      <c r="E433" s="14">
        <f t="shared" si="31"/>
        <v>129.6</v>
      </c>
      <c r="F433" s="3" t="s">
        <v>202</v>
      </c>
      <c r="G433" s="2" t="s">
        <v>125</v>
      </c>
      <c r="H433" s="12" t="s">
        <v>81</v>
      </c>
      <c r="I433" s="4" t="s">
        <v>185</v>
      </c>
      <c r="J433" s="270">
        <f>VLOOKUP(C433,[2]Лист1!$A$4:$C$10020,3,0)</f>
        <v>209</v>
      </c>
      <c r="K433" s="97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</row>
    <row r="434" spans="1:22" s="45" customFormat="1" ht="117" customHeight="1" thickTop="1" thickBot="1" x14ac:dyDescent="0.3">
      <c r="A434" s="103"/>
      <c r="B434" s="1" t="s">
        <v>616</v>
      </c>
      <c r="C434" s="2">
        <v>1900507</v>
      </c>
      <c r="D434" s="8">
        <v>253.58</v>
      </c>
      <c r="E434" s="14">
        <f t="shared" si="31"/>
        <v>228.22</v>
      </c>
      <c r="F434" s="3" t="s">
        <v>202</v>
      </c>
      <c r="G434" s="2" t="s">
        <v>333</v>
      </c>
      <c r="H434" s="12" t="s">
        <v>334</v>
      </c>
      <c r="I434" s="4" t="s">
        <v>185</v>
      </c>
      <c r="J434" s="270">
        <f>VLOOKUP(C434,[2]Лист1!$A$4:$C$10020,3,0)</f>
        <v>140</v>
      </c>
      <c r="K434" s="97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</row>
    <row r="435" spans="1:22" s="45" customFormat="1" ht="117" customHeight="1" thickTop="1" thickBot="1" x14ac:dyDescent="0.3">
      <c r="A435" s="103"/>
      <c r="B435" s="1" t="s">
        <v>617</v>
      </c>
      <c r="C435" s="2">
        <v>1900508</v>
      </c>
      <c r="D435" s="8">
        <v>284.52999999999997</v>
      </c>
      <c r="E435" s="14">
        <f t="shared" si="31"/>
        <v>256.08</v>
      </c>
      <c r="F435" s="3" t="s">
        <v>202</v>
      </c>
      <c r="G435" s="2" t="s">
        <v>126</v>
      </c>
      <c r="H435" s="12" t="s">
        <v>121</v>
      </c>
      <c r="I435" s="4" t="s">
        <v>185</v>
      </c>
      <c r="J435" s="270">
        <f>VLOOKUP(C435,[2]Лист1!$A$4:$C$10020,3,0)</f>
        <v>15</v>
      </c>
      <c r="K435" s="97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</row>
    <row r="436" spans="1:22" s="45" customFormat="1" ht="117" customHeight="1" thickTop="1" thickBot="1" x14ac:dyDescent="0.3">
      <c r="A436" s="102"/>
      <c r="B436" s="1" t="s">
        <v>618</v>
      </c>
      <c r="C436" s="2">
        <v>1900509</v>
      </c>
      <c r="D436" s="8">
        <v>393.64</v>
      </c>
      <c r="E436" s="14">
        <f t="shared" si="31"/>
        <v>354.28</v>
      </c>
      <c r="F436" s="3" t="s">
        <v>202</v>
      </c>
      <c r="G436" s="2" t="s">
        <v>131</v>
      </c>
      <c r="H436" s="12" t="s">
        <v>83</v>
      </c>
      <c r="I436" s="4" t="s">
        <v>185</v>
      </c>
      <c r="J436" s="270">
        <f>VLOOKUP(C436,[2]Лист1!$A$4:$C$10020,3,0)</f>
        <v>264</v>
      </c>
      <c r="K436" s="97"/>
      <c r="L436" s="138"/>
      <c r="M436" s="31"/>
      <c r="N436" s="31"/>
      <c r="O436" s="31"/>
      <c r="P436" s="31"/>
      <c r="Q436" s="31"/>
      <c r="R436" s="31"/>
      <c r="S436" s="31"/>
      <c r="T436" s="31"/>
      <c r="U436" s="31"/>
      <c r="V436" s="31"/>
    </row>
    <row r="437" spans="1:22" s="45" customFormat="1" ht="117" customHeight="1" thickTop="1" thickBot="1" x14ac:dyDescent="0.3">
      <c r="A437" s="81" t="s">
        <v>74</v>
      </c>
      <c r="B437" s="82"/>
      <c r="C437" s="187"/>
      <c r="D437" s="109"/>
      <c r="E437" s="188"/>
      <c r="F437" s="188"/>
      <c r="G437" s="87"/>
      <c r="H437" s="87"/>
      <c r="I437" s="189"/>
      <c r="J437" s="271"/>
      <c r="K437" s="11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</row>
    <row r="438" spans="1:22" s="45" customFormat="1" ht="244.5" customHeight="1" thickTop="1" thickBot="1" x14ac:dyDescent="0.3">
      <c r="A438" s="103"/>
      <c r="B438" s="164" t="s">
        <v>619</v>
      </c>
      <c r="C438" s="165">
        <v>1900401</v>
      </c>
      <c r="D438" s="8">
        <v>44.99</v>
      </c>
      <c r="E438" s="96">
        <f>ROUND(D438*(1-E$12),2)</f>
        <v>40.49</v>
      </c>
      <c r="F438" s="3" t="s">
        <v>202</v>
      </c>
      <c r="G438" s="77" t="s">
        <v>123</v>
      </c>
      <c r="H438" s="4"/>
      <c r="I438" s="147" t="s">
        <v>187</v>
      </c>
      <c r="J438" s="270">
        <f>VLOOKUP(C438,[2]Лист1!$A$4:$C$10020,3,0)</f>
        <v>999</v>
      </c>
      <c r="K438" s="97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</row>
    <row r="439" spans="1:22" s="45" customFormat="1" ht="117" customHeight="1" thickTop="1" thickBot="1" x14ac:dyDescent="0.3">
      <c r="A439" s="81" t="s">
        <v>224</v>
      </c>
      <c r="B439" s="82"/>
      <c r="C439" s="90"/>
      <c r="D439" s="109"/>
      <c r="E439" s="188"/>
      <c r="F439" s="188"/>
      <c r="G439" s="87"/>
      <c r="H439" s="87"/>
      <c r="I439" s="189"/>
      <c r="J439" s="271"/>
      <c r="K439" s="11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</row>
    <row r="440" spans="1:22" s="45" customFormat="1" ht="117" customHeight="1" thickTop="1" thickBot="1" x14ac:dyDescent="0.3">
      <c r="A440" s="108"/>
      <c r="B440" s="1" t="s">
        <v>620</v>
      </c>
      <c r="C440" s="2" t="s">
        <v>357</v>
      </c>
      <c r="D440" s="8">
        <v>27.89</v>
      </c>
      <c r="E440" s="14">
        <f>ROUND(D440*(1-E$12),2)</f>
        <v>25.1</v>
      </c>
      <c r="F440" s="3" t="s">
        <v>202</v>
      </c>
      <c r="G440" s="3" t="s">
        <v>118</v>
      </c>
      <c r="H440" s="4"/>
      <c r="I440" s="4" t="s">
        <v>208</v>
      </c>
      <c r="J440" s="270">
        <f>VLOOKUP(C440,[2]Лист1!$A$4:$C$10020,3,0)</f>
        <v>38</v>
      </c>
      <c r="K440" s="97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</row>
    <row r="441" spans="1:22" s="45" customFormat="1" ht="117" customHeight="1" thickTop="1" thickBot="1" x14ac:dyDescent="0.3">
      <c r="A441" s="103"/>
      <c r="B441" s="210" t="s">
        <v>621</v>
      </c>
      <c r="C441" s="166" t="s">
        <v>358</v>
      </c>
      <c r="D441" s="8">
        <v>32.75</v>
      </c>
      <c r="E441" s="184">
        <f>ROUND(D441*(1-E$12),2)</f>
        <v>29.48</v>
      </c>
      <c r="F441" s="3" t="s">
        <v>202</v>
      </c>
      <c r="G441" s="186" t="s">
        <v>118</v>
      </c>
      <c r="H441" s="4"/>
      <c r="I441" s="4" t="s">
        <v>208</v>
      </c>
      <c r="J441" s="270">
        <f>VLOOKUP(C441,[2]Лист1!$A$4:$C$10020,3,0)</f>
        <v>40</v>
      </c>
      <c r="K441" s="97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</row>
    <row r="442" spans="1:22" s="45" customFormat="1" ht="117" customHeight="1" thickTop="1" thickBot="1" x14ac:dyDescent="0.3">
      <c r="A442" s="81" t="s">
        <v>225</v>
      </c>
      <c r="B442" s="82"/>
      <c r="C442" s="90"/>
      <c r="D442" s="109"/>
      <c r="E442" s="188"/>
      <c r="F442" s="188"/>
      <c r="G442" s="87"/>
      <c r="H442" s="87"/>
      <c r="I442" s="189"/>
      <c r="J442" s="271"/>
      <c r="K442" s="11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</row>
    <row r="443" spans="1:22" s="45" customFormat="1" ht="117" customHeight="1" thickTop="1" thickBot="1" x14ac:dyDescent="0.3">
      <c r="A443" s="108"/>
      <c r="B443" s="1" t="s">
        <v>620</v>
      </c>
      <c r="C443" s="2">
        <v>1900601</v>
      </c>
      <c r="D443" s="8">
        <v>169.25</v>
      </c>
      <c r="E443" s="14">
        <f>ROUND(D443*(1-E$12),2)</f>
        <v>152.33000000000001</v>
      </c>
      <c r="F443" s="3" t="s">
        <v>202</v>
      </c>
      <c r="G443" s="3" t="s">
        <v>122</v>
      </c>
      <c r="H443" s="4"/>
      <c r="I443" s="4" t="s">
        <v>185</v>
      </c>
      <c r="J443" s="270">
        <f>VLOOKUP(C443,[2]Лист1!$A$4:$C$10020,3,0)</f>
        <v>6430</v>
      </c>
      <c r="K443" s="97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</row>
    <row r="444" spans="1:22" s="45" customFormat="1" ht="117" customHeight="1" thickTop="1" thickBot="1" x14ac:dyDescent="0.3">
      <c r="A444" s="77"/>
      <c r="B444" s="1" t="s">
        <v>622</v>
      </c>
      <c r="C444" s="2">
        <v>1900602</v>
      </c>
      <c r="D444" s="8">
        <v>208.95</v>
      </c>
      <c r="E444" s="14">
        <f>ROUND(D444*(1-E$12),2)</f>
        <v>188.06</v>
      </c>
      <c r="F444" s="3" t="s">
        <v>202</v>
      </c>
      <c r="G444" s="3" t="s">
        <v>79</v>
      </c>
      <c r="H444" s="4"/>
      <c r="I444" s="4" t="s">
        <v>185</v>
      </c>
      <c r="J444" s="270">
        <f>VLOOKUP(C444,[2]Лист1!$A$4:$C$10020,3,0)</f>
        <v>1110</v>
      </c>
      <c r="K444" s="97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</row>
    <row r="445" spans="1:22" ht="99.75" customHeight="1" thickTop="1" thickBot="1" x14ac:dyDescent="0.3">
      <c r="A445" s="97"/>
      <c r="B445" s="97"/>
      <c r="C445" s="97"/>
      <c r="D445" s="97"/>
      <c r="E445" s="97"/>
      <c r="F445" s="97"/>
      <c r="G445" s="97"/>
      <c r="H445" s="97"/>
      <c r="I445" s="97"/>
      <c r="J445" s="272"/>
      <c r="K445" s="97"/>
    </row>
    <row r="446" spans="1:22" s="45" customFormat="1" ht="349.5" customHeight="1" thickTop="1" thickBot="1" x14ac:dyDescent="0.3">
      <c r="B446" s="283" t="s">
        <v>365</v>
      </c>
      <c r="C446" s="284"/>
      <c r="D446" s="284"/>
      <c r="E446" s="284"/>
      <c r="F446" s="284"/>
      <c r="G446" s="284"/>
      <c r="H446" s="284"/>
      <c r="I446" s="284"/>
      <c r="J446" s="272"/>
      <c r="K446" s="97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</row>
    <row r="447" spans="1:22" s="45" customFormat="1" ht="287.25" customHeight="1" thickTop="1" thickBot="1" x14ac:dyDescent="0.3">
      <c r="A447" s="229"/>
      <c r="B447" s="230" t="s">
        <v>362</v>
      </c>
      <c r="C447" s="77">
        <v>5550003</v>
      </c>
      <c r="D447" s="8">
        <v>534</v>
      </c>
      <c r="E447" s="96">
        <f>ROUND(D447*(1-E$12),2)</f>
        <v>480.6</v>
      </c>
      <c r="F447" s="77" t="s">
        <v>0</v>
      </c>
      <c r="G447" s="77" t="s">
        <v>305</v>
      </c>
      <c r="H447" s="195"/>
      <c r="I447" s="3" t="s">
        <v>363</v>
      </c>
      <c r="J447" s="270">
        <f>VLOOKUP(C447,[2]Лист1!$A$4:$C$10020,3,0)</f>
        <v>628</v>
      </c>
      <c r="K447" s="2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</row>
    <row r="448" spans="1:22" s="45" customFormat="1" ht="66.75" customHeight="1" thickTop="1" thickBot="1" x14ac:dyDescent="0.3">
      <c r="A448" s="81" t="s">
        <v>379</v>
      </c>
      <c r="B448" s="82"/>
      <c r="C448" s="187"/>
      <c r="D448" s="109"/>
      <c r="E448" s="188"/>
      <c r="F448" s="188"/>
      <c r="G448" s="187"/>
      <c r="H448" s="187"/>
      <c r="I448" s="189"/>
      <c r="J448" s="271"/>
      <c r="K448" s="11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</row>
    <row r="449" spans="1:22" s="45" customFormat="1" ht="167.25" customHeight="1" thickTop="1" thickBot="1" x14ac:dyDescent="0.3">
      <c r="A449" s="255"/>
      <c r="B449" s="1" t="s">
        <v>623</v>
      </c>
      <c r="C449" s="2">
        <v>3600101</v>
      </c>
      <c r="D449" s="8">
        <v>937.34</v>
      </c>
      <c r="E449" s="14">
        <v>937.34</v>
      </c>
      <c r="F449" s="3" t="s">
        <v>0</v>
      </c>
      <c r="G449" s="3" t="s">
        <v>143</v>
      </c>
      <c r="H449" s="3"/>
      <c r="I449" s="4" t="s">
        <v>116</v>
      </c>
      <c r="J449" s="270">
        <f>VLOOKUP(C449,[2]Лист1!$A$4:$C$10020,3,0)</f>
        <v>68</v>
      </c>
      <c r="K449" s="97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</row>
    <row r="450" spans="1:22" s="45" customFormat="1" ht="156" customHeight="1" thickTop="1" thickBot="1" x14ac:dyDescent="0.3">
      <c r="A450" s="256"/>
      <c r="B450" s="232" t="s">
        <v>624</v>
      </c>
      <c r="C450" s="233">
        <v>2500215</v>
      </c>
      <c r="D450" s="127">
        <v>342.21</v>
      </c>
      <c r="E450" s="234">
        <v>342.21</v>
      </c>
      <c r="F450" s="77" t="s">
        <v>0</v>
      </c>
      <c r="G450" s="102" t="s">
        <v>164</v>
      </c>
      <c r="H450" s="257"/>
      <c r="I450" s="4" t="s">
        <v>116</v>
      </c>
      <c r="J450" s="270">
        <f>VLOOKUP(C450,[2]Лист1!$A$4:$C$10020,3,0)</f>
        <v>89</v>
      </c>
      <c r="K450" s="97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</row>
    <row r="451" spans="1:22" s="45" customFormat="1" ht="61.5" customHeight="1" thickTop="1" thickBot="1" x14ac:dyDescent="0.3">
      <c r="A451" s="235"/>
      <c r="B451" s="236"/>
      <c r="C451" s="88"/>
      <c r="D451" s="109"/>
      <c r="E451" s="88"/>
      <c r="F451" s="88"/>
      <c r="G451" s="88"/>
      <c r="H451" s="88"/>
      <c r="I451" s="134"/>
      <c r="J451" s="271"/>
      <c r="K451" s="11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</row>
    <row r="452" spans="1:22" s="45" customFormat="1" ht="209.25" customHeight="1" thickTop="1" thickBot="1" x14ac:dyDescent="0.3">
      <c r="A452" s="103"/>
      <c r="B452" s="1" t="s">
        <v>625</v>
      </c>
      <c r="C452" s="2">
        <v>2308001</v>
      </c>
      <c r="D452" s="8">
        <v>1931.51</v>
      </c>
      <c r="E452" s="14">
        <f>ROUND(D452*(1-E$12),2)</f>
        <v>1738.36</v>
      </c>
      <c r="F452" s="3" t="s">
        <v>0</v>
      </c>
      <c r="G452" s="3" t="s">
        <v>144</v>
      </c>
      <c r="H452" s="4"/>
      <c r="I452" s="4" t="s">
        <v>116</v>
      </c>
      <c r="J452" s="270">
        <f>VLOOKUP(C452,[2]Лист1!$A$4:$C$10020,3,0)</f>
        <v>13</v>
      </c>
      <c r="K452" s="97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</row>
    <row r="453" spans="1:22" s="45" customFormat="1" ht="64.5" customHeight="1" thickTop="1" thickBot="1" x14ac:dyDescent="0.3">
      <c r="A453" s="81"/>
      <c r="B453" s="82"/>
      <c r="C453" s="88"/>
      <c r="D453" s="109"/>
      <c r="E453" s="132"/>
      <c r="F453" s="132"/>
      <c r="G453" s="87"/>
      <c r="H453" s="87"/>
      <c r="I453" s="134"/>
      <c r="J453" s="273"/>
      <c r="K453" s="11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</row>
    <row r="454" spans="1:22" s="45" customFormat="1" ht="103.5" customHeight="1" thickTop="1" thickBot="1" x14ac:dyDescent="0.3">
      <c r="A454" s="103"/>
      <c r="B454" s="1" t="s">
        <v>626</v>
      </c>
      <c r="C454" s="2">
        <v>2314001</v>
      </c>
      <c r="D454" s="8">
        <v>2852.55</v>
      </c>
      <c r="E454" s="14">
        <f>ROUND(D454*(1-E$12),2)</f>
        <v>2567.3000000000002</v>
      </c>
      <c r="F454" s="3" t="s">
        <v>0</v>
      </c>
      <c r="G454" s="3" t="s">
        <v>170</v>
      </c>
      <c r="H454" s="4"/>
      <c r="I454" s="4" t="s">
        <v>116</v>
      </c>
      <c r="J454" s="270">
        <f>VLOOKUP(C454,[2]Лист1!$A$4:$C$10020,3,0)</f>
        <v>53</v>
      </c>
      <c r="K454" s="97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</row>
    <row r="455" spans="1:22" s="45" customFormat="1" ht="103.5" customHeight="1" thickTop="1" thickBot="1" x14ac:dyDescent="0.3">
      <c r="A455" s="103"/>
      <c r="B455" s="1" t="s">
        <v>627</v>
      </c>
      <c r="C455" s="2">
        <v>2315001</v>
      </c>
      <c r="D455" s="8">
        <v>2403.36</v>
      </c>
      <c r="E455" s="14">
        <f>ROUND(D455*(1-E$12),2)</f>
        <v>2163.02</v>
      </c>
      <c r="F455" s="3" t="s">
        <v>0</v>
      </c>
      <c r="G455" s="3" t="s">
        <v>170</v>
      </c>
      <c r="H455" s="4"/>
      <c r="I455" s="4" t="s">
        <v>116</v>
      </c>
      <c r="J455" s="270">
        <f>VLOOKUP(C455,[2]Лист1!$A$4:$C$10020,3,0)</f>
        <v>89</v>
      </c>
      <c r="K455" s="97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</row>
    <row r="456" spans="1:22" s="45" customFormat="1" ht="103.5" customHeight="1" thickTop="1" thickBot="1" x14ac:dyDescent="0.3">
      <c r="A456" s="103"/>
      <c r="B456" s="1" t="s">
        <v>628</v>
      </c>
      <c r="C456" s="2">
        <v>2316501</v>
      </c>
      <c r="D456" s="8">
        <v>2204.66</v>
      </c>
      <c r="E456" s="14">
        <f>ROUND(D456*(1-E$12),2)</f>
        <v>1984.19</v>
      </c>
      <c r="F456" s="3" t="s">
        <v>0</v>
      </c>
      <c r="G456" s="3" t="s">
        <v>170</v>
      </c>
      <c r="H456" s="4"/>
      <c r="I456" s="4" t="s">
        <v>116</v>
      </c>
      <c r="J456" s="270">
        <f>VLOOKUP(C456,[2]Лист1!$A$4:$C$10020,3,0)</f>
        <v>33</v>
      </c>
      <c r="K456" s="97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</row>
    <row r="457" spans="1:22" s="45" customFormat="1" ht="103.5" customHeight="1" thickTop="1" thickBot="1" x14ac:dyDescent="0.3">
      <c r="A457" s="103"/>
      <c r="B457" s="1" t="s">
        <v>629</v>
      </c>
      <c r="C457" s="2">
        <v>2318001</v>
      </c>
      <c r="D457" s="8">
        <v>2531.1799999999998</v>
      </c>
      <c r="E457" s="14">
        <f>ROUND(D457*(1-E$12),2)</f>
        <v>2278.06</v>
      </c>
      <c r="F457" s="3" t="s">
        <v>0</v>
      </c>
      <c r="G457" s="3" t="s">
        <v>170</v>
      </c>
      <c r="H457" s="4"/>
      <c r="I457" s="4" t="s">
        <v>116</v>
      </c>
      <c r="J457" s="270">
        <f>VLOOKUP(C457,[2]Лист1!$A$4:$C$10020,3,0)</f>
        <v>28</v>
      </c>
      <c r="K457" s="97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</row>
    <row r="458" spans="1:22" s="45" customFormat="1" ht="103.5" customHeight="1" thickTop="1" thickBot="1" x14ac:dyDescent="0.3">
      <c r="A458" s="103"/>
      <c r="B458" s="214" t="s">
        <v>630</v>
      </c>
      <c r="C458" s="10">
        <v>2319501</v>
      </c>
      <c r="D458" s="8">
        <v>2657.74</v>
      </c>
      <c r="E458" s="135">
        <f>ROUND(D458*(1-E$12),2)</f>
        <v>2391.9699999999998</v>
      </c>
      <c r="F458" s="3" t="s">
        <v>0</v>
      </c>
      <c r="G458" s="3" t="s">
        <v>170</v>
      </c>
      <c r="H458" s="102"/>
      <c r="I458" s="4" t="s">
        <v>116</v>
      </c>
      <c r="J458" s="270">
        <f>VLOOKUP(C458,[2]Лист1!$A$4:$C$10020,3,0)</f>
        <v>1</v>
      </c>
      <c r="K458" s="97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</row>
    <row r="459" spans="1:22" s="45" customFormat="1" ht="61.5" customHeight="1" thickTop="1" thickBot="1" x14ac:dyDescent="0.3">
      <c r="A459" s="81"/>
      <c r="B459" s="82"/>
      <c r="C459" s="88"/>
      <c r="D459" s="109"/>
      <c r="E459" s="132"/>
      <c r="F459" s="132"/>
      <c r="G459" s="87"/>
      <c r="H459" s="87"/>
      <c r="I459" s="134"/>
      <c r="J459" s="273"/>
      <c r="K459" s="11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</row>
    <row r="460" spans="1:22" s="45" customFormat="1" ht="96" customHeight="1" thickTop="1" thickBot="1" x14ac:dyDescent="0.3">
      <c r="A460" s="237"/>
      <c r="B460" s="185" t="s">
        <v>631</v>
      </c>
      <c r="C460" s="165">
        <v>2300301</v>
      </c>
      <c r="D460" s="8">
        <v>292.89</v>
      </c>
      <c r="E460" s="96">
        <f t="shared" ref="E460:E472" si="32">ROUND(D460*(1-E$12),2)</f>
        <v>263.60000000000002</v>
      </c>
      <c r="F460" s="3" t="s">
        <v>0</v>
      </c>
      <c r="G460" s="77" t="s">
        <v>154</v>
      </c>
      <c r="H460" s="4"/>
      <c r="I460" s="4" t="s">
        <v>116</v>
      </c>
      <c r="J460" s="270">
        <f>VLOOKUP(C460,[2]Лист1!$A$4:$C$10020,3,0)</f>
        <v>386</v>
      </c>
      <c r="K460" s="97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</row>
    <row r="461" spans="1:22" s="45" customFormat="1" ht="96" customHeight="1" thickTop="1" thickBot="1" x14ac:dyDescent="0.3">
      <c r="A461" s="237"/>
      <c r="B461" s="177" t="s">
        <v>632</v>
      </c>
      <c r="C461" s="2">
        <v>2300302</v>
      </c>
      <c r="D461" s="8">
        <v>292.89</v>
      </c>
      <c r="E461" s="14">
        <f t="shared" si="32"/>
        <v>263.60000000000002</v>
      </c>
      <c r="F461" s="3" t="s">
        <v>0</v>
      </c>
      <c r="G461" s="77" t="s">
        <v>154</v>
      </c>
      <c r="H461" s="4"/>
      <c r="I461" s="4" t="s">
        <v>116</v>
      </c>
      <c r="J461" s="270">
        <f>VLOOKUP(C461,[2]Лист1!$A$4:$C$10020,3,0)</f>
        <v>815</v>
      </c>
      <c r="K461" s="97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</row>
    <row r="462" spans="1:22" s="45" customFormat="1" ht="96" customHeight="1" thickTop="1" thickBot="1" x14ac:dyDescent="0.3">
      <c r="A462" s="237"/>
      <c r="B462" s="177" t="s">
        <v>633</v>
      </c>
      <c r="C462" s="2">
        <v>2300303</v>
      </c>
      <c r="D462" s="8">
        <v>292.89</v>
      </c>
      <c r="E462" s="14">
        <f t="shared" si="32"/>
        <v>263.60000000000002</v>
      </c>
      <c r="F462" s="3" t="s">
        <v>0</v>
      </c>
      <c r="G462" s="77" t="s">
        <v>154</v>
      </c>
      <c r="H462" s="4"/>
      <c r="I462" s="4" t="s">
        <v>116</v>
      </c>
      <c r="J462" s="270">
        <f>VLOOKUP(C462,[2]Лист1!$A$4:$C$10020,3,0)</f>
        <v>245</v>
      </c>
      <c r="K462" s="97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</row>
    <row r="463" spans="1:22" s="45" customFormat="1" ht="96" customHeight="1" thickTop="1" thickBot="1" x14ac:dyDescent="0.3">
      <c r="A463" s="237"/>
      <c r="B463" s="177" t="s">
        <v>634</v>
      </c>
      <c r="C463" s="2">
        <v>2300305</v>
      </c>
      <c r="D463" s="8">
        <v>292.89</v>
      </c>
      <c r="E463" s="14">
        <f t="shared" si="32"/>
        <v>263.60000000000002</v>
      </c>
      <c r="F463" s="3" t="s">
        <v>0</v>
      </c>
      <c r="G463" s="77" t="s">
        <v>154</v>
      </c>
      <c r="H463" s="4"/>
      <c r="I463" s="4" t="s">
        <v>116</v>
      </c>
      <c r="J463" s="270">
        <f>VLOOKUP(C463,[2]Лист1!$A$4:$C$10020,3,0)</f>
        <v>58</v>
      </c>
      <c r="K463" s="97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</row>
    <row r="464" spans="1:22" s="45" customFormat="1" ht="96" customHeight="1" thickTop="1" thickBot="1" x14ac:dyDescent="0.3">
      <c r="A464" s="237"/>
      <c r="B464" s="177" t="s">
        <v>635</v>
      </c>
      <c r="C464" s="2">
        <v>2300306</v>
      </c>
      <c r="D464" s="8">
        <v>292.89</v>
      </c>
      <c r="E464" s="14">
        <f t="shared" si="32"/>
        <v>263.60000000000002</v>
      </c>
      <c r="F464" s="3" t="s">
        <v>0</v>
      </c>
      <c r="G464" s="77" t="s">
        <v>154</v>
      </c>
      <c r="H464" s="4"/>
      <c r="I464" s="4" t="s">
        <v>116</v>
      </c>
      <c r="J464" s="270">
        <f>VLOOKUP(C464,[2]Лист1!$A$4:$C$10020,3,0)</f>
        <v>45</v>
      </c>
      <c r="K464" s="97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</row>
    <row r="465" spans="1:22" s="45" customFormat="1" ht="96" customHeight="1" thickTop="1" thickBot="1" x14ac:dyDescent="0.3">
      <c r="A465" s="237"/>
      <c r="B465" s="177" t="s">
        <v>636</v>
      </c>
      <c r="C465" s="2">
        <v>2300312</v>
      </c>
      <c r="D465" s="8">
        <v>473.02</v>
      </c>
      <c r="E465" s="14">
        <f t="shared" si="32"/>
        <v>425.72</v>
      </c>
      <c r="F465" s="3" t="s">
        <v>0</v>
      </c>
      <c r="G465" s="3" t="s">
        <v>145</v>
      </c>
      <c r="H465" s="4"/>
      <c r="I465" s="4" t="s">
        <v>116</v>
      </c>
      <c r="J465" s="270">
        <f>VLOOKUP(C465,[2]Лист1!$A$4:$C$10020,3,0)</f>
        <v>467</v>
      </c>
      <c r="K465" s="97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</row>
    <row r="466" spans="1:22" s="45" customFormat="1" ht="96" customHeight="1" thickTop="1" thickBot="1" x14ac:dyDescent="0.3">
      <c r="A466" s="237"/>
      <c r="B466" s="177" t="s">
        <v>637</v>
      </c>
      <c r="C466" s="2">
        <v>2300313</v>
      </c>
      <c r="D466" s="8">
        <v>728.35</v>
      </c>
      <c r="E466" s="14">
        <f t="shared" si="32"/>
        <v>655.52</v>
      </c>
      <c r="F466" s="3" t="s">
        <v>0</v>
      </c>
      <c r="G466" s="3" t="s">
        <v>145</v>
      </c>
      <c r="H466" s="4"/>
      <c r="I466" s="4" t="s">
        <v>116</v>
      </c>
      <c r="J466" s="270">
        <f>VLOOKUP(C466,[2]Лист1!$A$4:$C$10020,3,0)</f>
        <v>51</v>
      </c>
      <c r="K466" s="97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</row>
    <row r="467" spans="1:22" s="45" customFormat="1" ht="96" customHeight="1" thickTop="1" thickBot="1" x14ac:dyDescent="0.3">
      <c r="A467" s="237"/>
      <c r="B467" s="177" t="s">
        <v>638</v>
      </c>
      <c r="C467" s="2">
        <v>2300314</v>
      </c>
      <c r="D467" s="8">
        <v>728.35</v>
      </c>
      <c r="E467" s="14">
        <f t="shared" si="32"/>
        <v>655.52</v>
      </c>
      <c r="F467" s="3" t="s">
        <v>0</v>
      </c>
      <c r="G467" s="3" t="s">
        <v>145</v>
      </c>
      <c r="H467" s="4"/>
      <c r="I467" s="4" t="s">
        <v>116</v>
      </c>
      <c r="J467" s="270">
        <f>VLOOKUP(C467,[2]Лист1!$A$4:$C$10020,3,0)</f>
        <v>12</v>
      </c>
      <c r="K467" s="97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</row>
    <row r="468" spans="1:22" s="45" customFormat="1" ht="96" customHeight="1" thickTop="1" thickBot="1" x14ac:dyDescent="0.3">
      <c r="A468" s="237"/>
      <c r="B468" s="177" t="s">
        <v>639</v>
      </c>
      <c r="C468" s="2">
        <v>2300315</v>
      </c>
      <c r="D468" s="8">
        <v>728.35</v>
      </c>
      <c r="E468" s="14">
        <f t="shared" si="32"/>
        <v>655.52</v>
      </c>
      <c r="F468" s="3" t="s">
        <v>0</v>
      </c>
      <c r="G468" s="3" t="s">
        <v>145</v>
      </c>
      <c r="H468" s="4"/>
      <c r="I468" s="4" t="s">
        <v>116</v>
      </c>
      <c r="J468" s="270">
        <f>VLOOKUP(C468,[2]Лист1!$A$4:$C$10020,3,0)</f>
        <v>49</v>
      </c>
      <c r="K468" s="97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</row>
    <row r="469" spans="1:22" s="45" customFormat="1" ht="96" customHeight="1" thickTop="1" thickBot="1" x14ac:dyDescent="0.3">
      <c r="A469" s="237"/>
      <c r="B469" s="177" t="s">
        <v>640</v>
      </c>
      <c r="C469" s="2">
        <v>2300316</v>
      </c>
      <c r="D469" s="8">
        <v>728.35</v>
      </c>
      <c r="E469" s="14">
        <f t="shared" si="32"/>
        <v>655.52</v>
      </c>
      <c r="F469" s="3" t="s">
        <v>0</v>
      </c>
      <c r="G469" s="3" t="s">
        <v>145</v>
      </c>
      <c r="H469" s="4"/>
      <c r="I469" s="4" t="s">
        <v>116</v>
      </c>
      <c r="J469" s="270">
        <f>VLOOKUP(C469,[2]Лист1!$A$4:$C$10020,3,0)</f>
        <v>44</v>
      </c>
      <c r="K469" s="97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</row>
    <row r="470" spans="1:22" s="45" customFormat="1" ht="96" customHeight="1" thickTop="1" thickBot="1" x14ac:dyDescent="0.3">
      <c r="A470" s="237"/>
      <c r="B470" s="177" t="s">
        <v>641</v>
      </c>
      <c r="C470" s="2">
        <v>2300317</v>
      </c>
      <c r="D470" s="8">
        <v>759.48</v>
      </c>
      <c r="E470" s="14">
        <f t="shared" si="32"/>
        <v>683.53</v>
      </c>
      <c r="F470" s="3" t="s">
        <v>0</v>
      </c>
      <c r="G470" s="3" t="s">
        <v>145</v>
      </c>
      <c r="H470" s="4"/>
      <c r="I470" s="4" t="s">
        <v>116</v>
      </c>
      <c r="J470" s="270">
        <f>VLOOKUP(C470,[2]Лист1!$A$4:$C$10020,3,0)</f>
        <v>386</v>
      </c>
      <c r="K470" s="97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</row>
    <row r="471" spans="1:22" s="45" customFormat="1" ht="96" customHeight="1" thickTop="1" thickBot="1" x14ac:dyDescent="0.3">
      <c r="A471" s="237"/>
      <c r="B471" s="177" t="s">
        <v>642</v>
      </c>
      <c r="C471" s="2">
        <v>2300318</v>
      </c>
      <c r="D471" s="8">
        <v>759.48</v>
      </c>
      <c r="E471" s="14">
        <f t="shared" si="32"/>
        <v>683.53</v>
      </c>
      <c r="F471" s="3" t="s">
        <v>0</v>
      </c>
      <c r="G471" s="3" t="s">
        <v>145</v>
      </c>
      <c r="H471" s="4"/>
      <c r="I471" s="4" t="s">
        <v>116</v>
      </c>
      <c r="J471" s="270">
        <f>VLOOKUP(C471,[2]Лист1!$A$4:$C$10020,3,0)</f>
        <v>243</v>
      </c>
      <c r="K471" s="97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</row>
    <row r="472" spans="1:22" s="45" customFormat="1" ht="96" customHeight="1" thickTop="1" thickBot="1" x14ac:dyDescent="0.3">
      <c r="A472" s="237"/>
      <c r="B472" s="183" t="s">
        <v>643</v>
      </c>
      <c r="C472" s="10">
        <v>2300319</v>
      </c>
      <c r="D472" s="8">
        <v>759.48</v>
      </c>
      <c r="E472" s="135">
        <f t="shared" si="32"/>
        <v>683.53</v>
      </c>
      <c r="F472" s="3" t="s">
        <v>0</v>
      </c>
      <c r="G472" s="3" t="s">
        <v>145</v>
      </c>
      <c r="H472" s="102"/>
      <c r="I472" s="4" t="s">
        <v>116</v>
      </c>
      <c r="J472" s="270">
        <f>VLOOKUP(C472,[2]Лист1!$A$4:$C$10020,3,0)</f>
        <v>371</v>
      </c>
      <c r="K472" s="97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</row>
    <row r="473" spans="1:22" s="45" customFormat="1" ht="71.25" customHeight="1" thickTop="1" thickBot="1" x14ac:dyDescent="0.3">
      <c r="A473" s="81"/>
      <c r="B473" s="82"/>
      <c r="C473" s="90"/>
      <c r="D473" s="109"/>
      <c r="E473" s="188"/>
      <c r="F473" s="188"/>
      <c r="G473" s="87"/>
      <c r="H473" s="87"/>
      <c r="I473" s="189"/>
      <c r="J473" s="269"/>
      <c r="K473" s="11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</row>
    <row r="474" spans="1:22" s="45" customFormat="1" ht="186" customHeight="1" thickTop="1" thickBot="1" x14ac:dyDescent="0.3">
      <c r="A474" s="186"/>
      <c r="B474" s="177" t="s">
        <v>644</v>
      </c>
      <c r="C474" s="2">
        <v>2300202</v>
      </c>
      <c r="D474" s="8">
        <v>73.14</v>
      </c>
      <c r="E474" s="14" t="s">
        <v>108</v>
      </c>
      <c r="F474" s="3" t="s">
        <v>0</v>
      </c>
      <c r="G474" s="77" t="s">
        <v>150</v>
      </c>
      <c r="H474" s="4"/>
      <c r="I474" s="4" t="s">
        <v>116</v>
      </c>
      <c r="J474" s="270">
        <f>VLOOKUP(C474,[2]Лист1!$A$4:$C$10020,3,0)</f>
        <v>252</v>
      </c>
      <c r="K474" s="97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</row>
    <row r="475" spans="1:22" s="45" customFormat="1" ht="62.25" customHeight="1" thickTop="1" thickBot="1" x14ac:dyDescent="0.3">
      <c r="A475" s="81"/>
      <c r="B475" s="82"/>
      <c r="C475" s="88"/>
      <c r="D475" s="109"/>
      <c r="E475" s="132"/>
      <c r="F475" s="132"/>
      <c r="G475" s="87"/>
      <c r="H475" s="87"/>
      <c r="I475" s="134"/>
      <c r="J475" s="273"/>
      <c r="K475" s="11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</row>
    <row r="476" spans="1:22" s="45" customFormat="1" ht="169.5" customHeight="1" thickTop="1" thickBot="1" x14ac:dyDescent="0.3">
      <c r="A476" s="102"/>
      <c r="B476" s="1" t="s">
        <v>645</v>
      </c>
      <c r="C476" s="2">
        <v>1600305</v>
      </c>
      <c r="D476" s="8">
        <v>38.229999999999997</v>
      </c>
      <c r="E476" s="96">
        <v>25.2</v>
      </c>
      <c r="F476" s="3" t="s">
        <v>0</v>
      </c>
      <c r="G476" s="3" t="s">
        <v>157</v>
      </c>
      <c r="H476" s="12" t="s">
        <v>10</v>
      </c>
      <c r="I476" s="4" t="s">
        <v>138</v>
      </c>
      <c r="J476" s="270">
        <f>VLOOKUP(C476,[2]Лист1!$A$4:$C$10020,3,0)</f>
        <v>2476</v>
      </c>
      <c r="K476" s="97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</row>
    <row r="477" spans="1:22" s="45" customFormat="1" ht="64.5" customHeight="1" thickTop="1" thickBot="1" x14ac:dyDescent="0.3">
      <c r="A477" s="81"/>
      <c r="B477" s="82"/>
      <c r="C477" s="88"/>
      <c r="D477" s="109"/>
      <c r="E477" s="132"/>
      <c r="F477" s="132"/>
      <c r="G477" s="87"/>
      <c r="H477" s="87"/>
      <c r="I477" s="134"/>
      <c r="J477" s="273"/>
      <c r="K477" s="11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</row>
    <row r="478" spans="1:22" s="45" customFormat="1" ht="99" customHeight="1" thickTop="1" thickBot="1" x14ac:dyDescent="0.3">
      <c r="A478" s="103"/>
      <c r="B478" s="211" t="s">
        <v>646</v>
      </c>
      <c r="C478" s="165">
        <v>1600311</v>
      </c>
      <c r="D478" s="8">
        <v>13.55</v>
      </c>
      <c r="E478" s="14">
        <v>13.55</v>
      </c>
      <c r="F478" s="3" t="s">
        <v>0</v>
      </c>
      <c r="G478" s="77" t="s">
        <v>159</v>
      </c>
      <c r="H478" s="195" t="s">
        <v>10</v>
      </c>
      <c r="I478" s="4" t="s">
        <v>138</v>
      </c>
      <c r="J478" s="270">
        <f>VLOOKUP(C478,[2]Лист1!$A$4:$C$10020,3,0)</f>
        <v>1221</v>
      </c>
      <c r="K478" s="97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</row>
    <row r="479" spans="1:22" s="45" customFormat="1" ht="99" customHeight="1" thickTop="1" thickBot="1" x14ac:dyDescent="0.3">
      <c r="A479" s="103"/>
      <c r="B479" s="1" t="s">
        <v>647</v>
      </c>
      <c r="C479" s="2">
        <v>1600312</v>
      </c>
      <c r="D479" s="8">
        <v>13.55</v>
      </c>
      <c r="E479" s="14">
        <v>13.55</v>
      </c>
      <c r="F479" s="3" t="s">
        <v>0</v>
      </c>
      <c r="G479" s="77" t="s">
        <v>159</v>
      </c>
      <c r="H479" s="12" t="s">
        <v>10</v>
      </c>
      <c r="I479" s="4" t="s">
        <v>138</v>
      </c>
      <c r="J479" s="270">
        <f>VLOOKUP(C479,[2]Лист1!$A$4:$C$10020,3,0)</f>
        <v>1089</v>
      </c>
      <c r="K479" s="97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</row>
    <row r="480" spans="1:22" s="45" customFormat="1" ht="99" customHeight="1" thickTop="1" thickBot="1" x14ac:dyDescent="0.3">
      <c r="A480" s="103"/>
      <c r="B480" s="1" t="s">
        <v>648</v>
      </c>
      <c r="C480" s="2">
        <v>1600313</v>
      </c>
      <c r="D480" s="8">
        <v>13.55</v>
      </c>
      <c r="E480" s="14">
        <v>13.55</v>
      </c>
      <c r="F480" s="3" t="s">
        <v>0</v>
      </c>
      <c r="G480" s="77" t="s">
        <v>159</v>
      </c>
      <c r="H480" s="12" t="s">
        <v>10</v>
      </c>
      <c r="I480" s="4" t="s">
        <v>138</v>
      </c>
      <c r="J480" s="270">
        <f>VLOOKUP(C480,[2]Лист1!$A$4:$C$10020,3,0)</f>
        <v>1322</v>
      </c>
      <c r="K480" s="97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</row>
    <row r="481" spans="1:26" s="45" customFormat="1" ht="99" customHeight="1" thickTop="1" thickBot="1" x14ac:dyDescent="0.3">
      <c r="A481" s="103"/>
      <c r="B481" s="1" t="s">
        <v>649</v>
      </c>
      <c r="C481" s="2">
        <v>1600314</v>
      </c>
      <c r="D481" s="8">
        <v>13.55</v>
      </c>
      <c r="E481" s="14">
        <v>13.55</v>
      </c>
      <c r="F481" s="3" t="s">
        <v>0</v>
      </c>
      <c r="G481" s="77" t="s">
        <v>159</v>
      </c>
      <c r="H481" s="12" t="s">
        <v>10</v>
      </c>
      <c r="I481" s="4" t="s">
        <v>138</v>
      </c>
      <c r="J481" s="270">
        <f>VLOOKUP(C481,[2]Лист1!$A$4:$C$10020,3,0)</f>
        <v>1256</v>
      </c>
      <c r="K481" s="97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</row>
    <row r="482" spans="1:26" s="45" customFormat="1" ht="99" customHeight="1" thickTop="1" thickBot="1" x14ac:dyDescent="0.3">
      <c r="A482" s="102"/>
      <c r="B482" s="1" t="s">
        <v>650</v>
      </c>
      <c r="C482" s="2">
        <v>1600315</v>
      </c>
      <c r="D482" s="8">
        <v>13.55</v>
      </c>
      <c r="E482" s="14">
        <v>13.55</v>
      </c>
      <c r="F482" s="3" t="s">
        <v>0</v>
      </c>
      <c r="G482" s="77" t="s">
        <v>159</v>
      </c>
      <c r="H482" s="12" t="s">
        <v>10</v>
      </c>
      <c r="I482" s="4" t="s">
        <v>138</v>
      </c>
      <c r="J482" s="270">
        <f>VLOOKUP(C482,[2]Лист1!$A$4:$C$10020,3,0)</f>
        <v>1091</v>
      </c>
      <c r="K482" s="97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</row>
    <row r="483" spans="1:26" s="45" customFormat="1" ht="68.25" customHeight="1" thickTop="1" thickBot="1" x14ac:dyDescent="0.3">
      <c r="A483" s="81"/>
      <c r="B483" s="82"/>
      <c r="C483" s="88"/>
      <c r="D483" s="109"/>
      <c r="E483" s="132"/>
      <c r="F483" s="132"/>
      <c r="G483" s="87"/>
      <c r="H483" s="87"/>
      <c r="I483" s="134"/>
      <c r="J483" s="273"/>
      <c r="K483" s="11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</row>
    <row r="484" spans="1:26" s="45" customFormat="1" ht="93.75" customHeight="1" thickTop="1" thickBot="1" x14ac:dyDescent="0.3">
      <c r="A484" s="103"/>
      <c r="B484" s="211" t="s">
        <v>651</v>
      </c>
      <c r="C484" s="165">
        <v>1600306</v>
      </c>
      <c r="D484" s="8">
        <v>13.55</v>
      </c>
      <c r="E484" s="96">
        <v>13.55</v>
      </c>
      <c r="F484" s="3" t="s">
        <v>0</v>
      </c>
      <c r="G484" s="77" t="s">
        <v>159</v>
      </c>
      <c r="H484" s="195" t="s">
        <v>10</v>
      </c>
      <c r="I484" s="4" t="s">
        <v>138</v>
      </c>
      <c r="J484" s="270">
        <f>VLOOKUP(C484,[2]Лист1!$A$4:$C$10020,3,0)</f>
        <v>1217</v>
      </c>
      <c r="K484" s="97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</row>
    <row r="485" spans="1:26" s="45" customFormat="1" ht="96" customHeight="1" thickTop="1" thickBot="1" x14ac:dyDescent="0.3">
      <c r="A485" s="103"/>
      <c r="B485" s="1" t="s">
        <v>652</v>
      </c>
      <c r="C485" s="2">
        <v>1600307</v>
      </c>
      <c r="D485" s="8">
        <v>13.55</v>
      </c>
      <c r="E485" s="14">
        <v>13.55</v>
      </c>
      <c r="F485" s="3" t="s">
        <v>0</v>
      </c>
      <c r="G485" s="77" t="s">
        <v>159</v>
      </c>
      <c r="H485" s="12" t="s">
        <v>10</v>
      </c>
      <c r="I485" s="4" t="s">
        <v>138</v>
      </c>
      <c r="J485" s="270">
        <f>VLOOKUP(C485,[2]Лист1!$A$4:$C$10020,3,0)</f>
        <v>1343</v>
      </c>
      <c r="K485" s="97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</row>
    <row r="486" spans="1:26" s="45" customFormat="1" ht="93.75" customHeight="1" thickTop="1" thickBot="1" x14ac:dyDescent="0.3">
      <c r="A486" s="103"/>
      <c r="B486" s="1" t="s">
        <v>653</v>
      </c>
      <c r="C486" s="2">
        <v>1600308</v>
      </c>
      <c r="D486" s="8">
        <v>13.55</v>
      </c>
      <c r="E486" s="14">
        <v>13.55</v>
      </c>
      <c r="F486" s="3" t="s">
        <v>0</v>
      </c>
      <c r="G486" s="77" t="s">
        <v>159</v>
      </c>
      <c r="H486" s="12" t="s">
        <v>10</v>
      </c>
      <c r="I486" s="4" t="s">
        <v>138</v>
      </c>
      <c r="J486" s="270">
        <f>VLOOKUP(C486,[2]Лист1!$A$4:$C$10020,3,0)</f>
        <v>1439</v>
      </c>
      <c r="K486" s="97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</row>
    <row r="487" spans="1:26" s="45" customFormat="1" ht="99" customHeight="1" thickTop="1" thickBot="1" x14ac:dyDescent="0.3">
      <c r="A487" s="103"/>
      <c r="B487" s="1" t="s">
        <v>654</v>
      </c>
      <c r="C487" s="2">
        <v>1600309</v>
      </c>
      <c r="D487" s="8">
        <v>13.55</v>
      </c>
      <c r="E487" s="14">
        <v>13.55</v>
      </c>
      <c r="F487" s="3" t="s">
        <v>0</v>
      </c>
      <c r="G487" s="77" t="s">
        <v>159</v>
      </c>
      <c r="H487" s="12" t="s">
        <v>10</v>
      </c>
      <c r="I487" s="4" t="s">
        <v>138</v>
      </c>
      <c r="J487" s="270">
        <f>VLOOKUP(C487,[2]Лист1!$A$4:$C$10020,3,0)</f>
        <v>1489</v>
      </c>
      <c r="K487" s="97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</row>
    <row r="488" spans="1:26" s="45" customFormat="1" ht="93.75" customHeight="1" thickTop="1" thickBot="1" x14ac:dyDescent="0.3">
      <c r="A488" s="102"/>
      <c r="B488" s="1" t="s">
        <v>655</v>
      </c>
      <c r="C488" s="2">
        <v>1600310</v>
      </c>
      <c r="D488" s="8">
        <v>13.55</v>
      </c>
      <c r="E488" s="14">
        <v>13.55</v>
      </c>
      <c r="F488" s="3" t="s">
        <v>0</v>
      </c>
      <c r="G488" s="77" t="s">
        <v>159</v>
      </c>
      <c r="H488" s="12" t="s">
        <v>10</v>
      </c>
      <c r="I488" s="4" t="s">
        <v>138</v>
      </c>
      <c r="J488" s="270">
        <f>VLOOKUP(C488,[2]Лист1!$A$4:$C$10020,3,0)</f>
        <v>1414</v>
      </c>
      <c r="K488" s="97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</row>
    <row r="489" spans="1:26" s="45" customFormat="1" ht="66.75" customHeight="1" thickTop="1" thickBot="1" x14ac:dyDescent="0.3">
      <c r="A489" s="81"/>
      <c r="B489" s="82"/>
      <c r="C489" s="88"/>
      <c r="D489" s="109"/>
      <c r="E489" s="132"/>
      <c r="F489" s="132"/>
      <c r="G489" s="87"/>
      <c r="H489" s="87"/>
      <c r="I489" s="134"/>
      <c r="J489" s="273"/>
      <c r="K489" s="11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</row>
    <row r="490" spans="1:26" s="45" customFormat="1" ht="99" customHeight="1" thickTop="1" thickBot="1" x14ac:dyDescent="0.3">
      <c r="A490" s="103"/>
      <c r="B490" s="211" t="s">
        <v>656</v>
      </c>
      <c r="C490" s="165">
        <v>1600316</v>
      </c>
      <c r="D490" s="8">
        <v>4.9800000000000004</v>
      </c>
      <c r="E490" s="14">
        <v>4.9800000000000004</v>
      </c>
      <c r="F490" s="3" t="s">
        <v>0</v>
      </c>
      <c r="G490" s="77" t="s">
        <v>159</v>
      </c>
      <c r="H490" s="195" t="s">
        <v>10</v>
      </c>
      <c r="I490" s="4" t="s">
        <v>138</v>
      </c>
      <c r="J490" s="270">
        <f>VLOOKUP(C490,[2]Лист1!$A$4:$C$10020,3,0)</f>
        <v>567</v>
      </c>
      <c r="K490" s="97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</row>
    <row r="491" spans="1:26" s="45" customFormat="1" ht="99" customHeight="1" thickTop="1" thickBot="1" x14ac:dyDescent="0.3">
      <c r="A491" s="103"/>
      <c r="B491" s="214" t="s">
        <v>657</v>
      </c>
      <c r="C491" s="10">
        <v>1600320</v>
      </c>
      <c r="D491" s="8">
        <v>4.9800000000000004</v>
      </c>
      <c r="E491" s="135">
        <v>4.9800000000000004</v>
      </c>
      <c r="F491" s="3" t="s">
        <v>0</v>
      </c>
      <c r="G491" s="77" t="s">
        <v>159</v>
      </c>
      <c r="H491" s="200" t="s">
        <v>10</v>
      </c>
      <c r="I491" s="4" t="s">
        <v>138</v>
      </c>
      <c r="J491" s="270">
        <f>VLOOKUP(C491,[2]Лист1!$A$4:$C$10020,3,0)</f>
        <v>357</v>
      </c>
      <c r="K491" s="97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</row>
    <row r="492" spans="1:26" s="45" customFormat="1" ht="63" customHeight="1" thickTop="1" thickBot="1" x14ac:dyDescent="0.3">
      <c r="A492" s="81"/>
      <c r="B492" s="82"/>
      <c r="C492" s="238"/>
      <c r="D492" s="109"/>
      <c r="E492" s="239"/>
      <c r="F492" s="239"/>
      <c r="G492" s="120"/>
      <c r="H492" s="87"/>
      <c r="I492" s="189"/>
      <c r="J492" s="269"/>
      <c r="K492" s="11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</row>
    <row r="493" spans="1:26" s="122" customFormat="1" ht="105.75" customHeight="1" thickTop="1" thickBot="1" x14ac:dyDescent="0.3">
      <c r="A493" s="146"/>
      <c r="B493" s="240" t="s">
        <v>658</v>
      </c>
      <c r="C493" s="241">
        <v>800301</v>
      </c>
      <c r="D493" s="8">
        <v>0.93</v>
      </c>
      <c r="E493" s="96">
        <f t="shared" ref="E493:E510" si="33">ROUND(D493*(1-E$12),2)</f>
        <v>0.84</v>
      </c>
      <c r="F493" s="3" t="s">
        <v>0</v>
      </c>
      <c r="G493" s="77"/>
      <c r="H493" s="147" t="s">
        <v>228</v>
      </c>
      <c r="I493" s="4" t="s">
        <v>145</v>
      </c>
      <c r="J493" s="270">
        <f>VLOOKUP(C493,[2]Лист1!$A$4:$C$10020,3,0)</f>
        <v>11350</v>
      </c>
      <c r="K493" s="97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s="122" customFormat="1" ht="105.75" customHeight="1" thickTop="1" thickBot="1" x14ac:dyDescent="0.3">
      <c r="A494" s="146"/>
      <c r="B494" s="240" t="s">
        <v>659</v>
      </c>
      <c r="C494" s="241">
        <v>800302</v>
      </c>
      <c r="D494" s="8">
        <v>0.93</v>
      </c>
      <c r="E494" s="96">
        <f t="shared" si="33"/>
        <v>0.84</v>
      </c>
      <c r="F494" s="3" t="s">
        <v>0</v>
      </c>
      <c r="G494" s="77"/>
      <c r="H494" s="242" t="s">
        <v>228</v>
      </c>
      <c r="I494" s="4" t="s">
        <v>145</v>
      </c>
      <c r="J494" s="270">
        <f>VLOOKUP(C494,[2]Лист1!$A$4:$C$10020,3,0)</f>
        <v>10950</v>
      </c>
      <c r="K494" s="97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s="122" customFormat="1" ht="105.75" customHeight="1" thickTop="1" thickBot="1" x14ac:dyDescent="0.3">
      <c r="A495" s="146"/>
      <c r="B495" s="240" t="s">
        <v>660</v>
      </c>
      <c r="C495" s="241">
        <v>800303</v>
      </c>
      <c r="D495" s="8">
        <v>0.93</v>
      </c>
      <c r="E495" s="96">
        <f t="shared" si="33"/>
        <v>0.84</v>
      </c>
      <c r="F495" s="3" t="s">
        <v>0</v>
      </c>
      <c r="G495" s="77"/>
      <c r="H495" s="242" t="s">
        <v>228</v>
      </c>
      <c r="I495" s="4" t="s">
        <v>145</v>
      </c>
      <c r="J495" s="270">
        <f>VLOOKUP(C495,[2]Лист1!$A$4:$C$10020,3,0)</f>
        <v>17116</v>
      </c>
      <c r="K495" s="97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s="45" customFormat="1" ht="113.25" customHeight="1" thickTop="1" thickBot="1" x14ac:dyDescent="0.3">
      <c r="A496" s="3"/>
      <c r="B496" s="240" t="s">
        <v>661</v>
      </c>
      <c r="C496" s="243">
        <v>560101</v>
      </c>
      <c r="D496" s="8">
        <f>[5]TDSheet!$U$17</f>
        <v>1.3</v>
      </c>
      <c r="E496" s="96">
        <f t="shared" si="33"/>
        <v>1.17</v>
      </c>
      <c r="F496" s="3" t="s">
        <v>0</v>
      </c>
      <c r="G496" s="3"/>
      <c r="H496" s="4" t="s">
        <v>211</v>
      </c>
      <c r="I496" s="4" t="s">
        <v>154</v>
      </c>
      <c r="J496" s="270">
        <f>VLOOKUP(C496,[2]Лист1!$A$4:$C$10020,3,0)</f>
        <v>1500</v>
      </c>
      <c r="K496" s="97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</row>
    <row r="497" spans="1:26" s="45" customFormat="1" ht="116.25" customHeight="1" thickTop="1" thickBot="1" x14ac:dyDescent="0.3">
      <c r="A497" s="279"/>
      <c r="B497" s="240" t="s">
        <v>662</v>
      </c>
      <c r="C497" s="243">
        <v>560102</v>
      </c>
      <c r="D497" s="8">
        <f>[5]TDSheet!$U$17</f>
        <v>1.3</v>
      </c>
      <c r="E497" s="96">
        <f t="shared" si="33"/>
        <v>1.17</v>
      </c>
      <c r="F497" s="3" t="s">
        <v>0</v>
      </c>
      <c r="G497" s="3"/>
      <c r="H497" s="4" t="s">
        <v>211</v>
      </c>
      <c r="I497" s="4" t="s">
        <v>154</v>
      </c>
      <c r="J497" s="270">
        <f>VLOOKUP(C497,[2]Лист1!$A$4:$C$10020,3,0)</f>
        <v>3000</v>
      </c>
      <c r="K497" s="97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</row>
    <row r="498" spans="1:26" s="122" customFormat="1" ht="115.5" customHeight="1" thickTop="1" thickBot="1" x14ac:dyDescent="0.3">
      <c r="A498" s="280"/>
      <c r="B498" s="240" t="s">
        <v>663</v>
      </c>
      <c r="C498" s="241">
        <v>802002</v>
      </c>
      <c r="D498" s="8">
        <v>0.62</v>
      </c>
      <c r="E498" s="96">
        <f t="shared" si="33"/>
        <v>0.56000000000000005</v>
      </c>
      <c r="F498" s="3" t="s">
        <v>0</v>
      </c>
      <c r="G498" s="3"/>
      <c r="H498" s="147" t="s">
        <v>229</v>
      </c>
      <c r="I498" s="4" t="s">
        <v>166</v>
      </c>
      <c r="J498" s="270">
        <f>VLOOKUP(C498,[2]Лист1!$A$4:$C$10020,3,0)</f>
        <v>90</v>
      </c>
      <c r="K498" s="97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s="45" customFormat="1" ht="120.75" customHeight="1" thickTop="1" thickBot="1" x14ac:dyDescent="0.3">
      <c r="A499" s="77"/>
      <c r="B499" s="240" t="s">
        <v>664</v>
      </c>
      <c r="C499" s="243">
        <v>560103</v>
      </c>
      <c r="D499" s="8">
        <f>[5]TDSheet!$U$17</f>
        <v>1.3</v>
      </c>
      <c r="E499" s="96">
        <f t="shared" si="33"/>
        <v>1.17</v>
      </c>
      <c r="F499" s="3" t="s">
        <v>0</v>
      </c>
      <c r="G499" s="3"/>
      <c r="H499" s="4" t="s">
        <v>211</v>
      </c>
      <c r="I499" s="4" t="s">
        <v>154</v>
      </c>
      <c r="J499" s="270">
        <f>VLOOKUP(C499,[2]Лист1!$A$4:$C$10020,3,0)</f>
        <v>2900</v>
      </c>
      <c r="K499" s="97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</row>
    <row r="500" spans="1:26" s="45" customFormat="1" ht="120" customHeight="1" thickTop="1" thickBot="1" x14ac:dyDescent="0.3">
      <c r="A500" s="244"/>
      <c r="B500" s="240" t="s">
        <v>665</v>
      </c>
      <c r="C500" s="243">
        <v>560104</v>
      </c>
      <c r="D500" s="8">
        <f>[5]TDSheet!$U$17</f>
        <v>1.3</v>
      </c>
      <c r="E500" s="96">
        <f t="shared" si="33"/>
        <v>1.17</v>
      </c>
      <c r="F500" s="3" t="s">
        <v>0</v>
      </c>
      <c r="G500" s="3"/>
      <c r="H500" s="4" t="s">
        <v>211</v>
      </c>
      <c r="I500" s="4" t="s">
        <v>154</v>
      </c>
      <c r="J500" s="270">
        <f>VLOOKUP(C500,[2]Лист1!$A$4:$C$10020,3,0)</f>
        <v>600</v>
      </c>
      <c r="K500" s="97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</row>
    <row r="501" spans="1:26" s="45" customFormat="1" ht="143.25" customHeight="1" thickTop="1" thickBot="1" x14ac:dyDescent="0.3">
      <c r="A501" s="281"/>
      <c r="B501" s="240" t="s">
        <v>666</v>
      </c>
      <c r="C501" s="241">
        <v>800401</v>
      </c>
      <c r="D501" s="8">
        <v>3.9</v>
      </c>
      <c r="E501" s="96">
        <f t="shared" si="33"/>
        <v>3.51</v>
      </c>
      <c r="F501" s="3" t="s">
        <v>0</v>
      </c>
      <c r="G501" s="3"/>
      <c r="H501" s="146" t="s">
        <v>253</v>
      </c>
      <c r="I501" s="4" t="s">
        <v>138</v>
      </c>
      <c r="J501" s="270">
        <f>VLOOKUP(C501,[2]Лист1!$A$4:$C$10020,3,0)</f>
        <v>39</v>
      </c>
      <c r="K501" s="97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</row>
    <row r="502" spans="1:26" s="45" customFormat="1" ht="133.5" customHeight="1" thickTop="1" thickBot="1" x14ac:dyDescent="0.3">
      <c r="A502" s="282"/>
      <c r="B502" s="240" t="s">
        <v>667</v>
      </c>
      <c r="C502" s="241">
        <v>800402</v>
      </c>
      <c r="D502" s="8">
        <v>7.9</v>
      </c>
      <c r="E502" s="96">
        <f t="shared" si="33"/>
        <v>7.11</v>
      </c>
      <c r="F502" s="3" t="s">
        <v>0</v>
      </c>
      <c r="G502" s="3"/>
      <c r="H502" s="147" t="s">
        <v>254</v>
      </c>
      <c r="I502" s="4" t="s">
        <v>212</v>
      </c>
      <c r="J502" s="270">
        <f>VLOOKUP(C502,[2]Лист1!$A$4:$C$10020,3,0)</f>
        <v>146</v>
      </c>
      <c r="K502" s="97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</row>
    <row r="503" spans="1:26" s="45" customFormat="1" ht="130.5" customHeight="1" thickTop="1" thickBot="1" x14ac:dyDescent="0.3">
      <c r="A503" s="3"/>
      <c r="B503" s="240" t="s">
        <v>668</v>
      </c>
      <c r="C503" s="241">
        <v>800902</v>
      </c>
      <c r="D503" s="8">
        <v>7.9</v>
      </c>
      <c r="E503" s="96">
        <f t="shared" si="33"/>
        <v>7.11</v>
      </c>
      <c r="F503" s="3" t="s">
        <v>0</v>
      </c>
      <c r="G503" s="3"/>
      <c r="H503" s="147" t="s">
        <v>254</v>
      </c>
      <c r="I503" s="4" t="s">
        <v>212</v>
      </c>
      <c r="J503" s="270">
        <f>VLOOKUP(C503,[2]Лист1!$A$4:$C$10020,3,0)</f>
        <v>215</v>
      </c>
      <c r="K503" s="97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</row>
    <row r="504" spans="1:26" s="45" customFormat="1" ht="138" customHeight="1" thickTop="1" thickBot="1" x14ac:dyDescent="0.3">
      <c r="A504" s="108"/>
      <c r="B504" s="240" t="s">
        <v>669</v>
      </c>
      <c r="C504" s="241">
        <v>801002</v>
      </c>
      <c r="D504" s="8">
        <v>7.9</v>
      </c>
      <c r="E504" s="96">
        <f t="shared" si="33"/>
        <v>7.11</v>
      </c>
      <c r="F504" s="3" t="s">
        <v>0</v>
      </c>
      <c r="G504" s="3"/>
      <c r="H504" s="147" t="s">
        <v>254</v>
      </c>
      <c r="I504" s="4" t="s">
        <v>212</v>
      </c>
      <c r="J504" s="270">
        <f>VLOOKUP(C504,[2]Лист1!$A$4:$C$10020,3,0)</f>
        <v>140</v>
      </c>
      <c r="K504" s="97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</row>
    <row r="505" spans="1:26" s="122" customFormat="1" ht="130.5" customHeight="1" thickTop="1" thickBot="1" x14ac:dyDescent="0.3">
      <c r="A505" s="279"/>
      <c r="B505" s="240" t="s">
        <v>670</v>
      </c>
      <c r="C505" s="241">
        <v>800501</v>
      </c>
      <c r="D505" s="8">
        <v>3.9</v>
      </c>
      <c r="E505" s="96">
        <f t="shared" si="33"/>
        <v>3.51</v>
      </c>
      <c r="F505" s="3" t="s">
        <v>0</v>
      </c>
      <c r="G505" s="3"/>
      <c r="H505" s="242" t="s">
        <v>253</v>
      </c>
      <c r="I505" s="4" t="s">
        <v>138</v>
      </c>
      <c r="J505" s="270">
        <f>VLOOKUP(C505,[2]Лист1!$A$4:$C$10020,3,0)</f>
        <v>800</v>
      </c>
      <c r="K505" s="97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s="122" customFormat="1" ht="132.75" customHeight="1" thickTop="1" thickBot="1" x14ac:dyDescent="0.3">
      <c r="A506" s="280"/>
      <c r="B506" s="240" t="s">
        <v>671</v>
      </c>
      <c r="C506" s="241">
        <v>800502</v>
      </c>
      <c r="D506" s="8">
        <v>7.9</v>
      </c>
      <c r="E506" s="96">
        <f t="shared" si="33"/>
        <v>7.11</v>
      </c>
      <c r="F506" s="3" t="s">
        <v>0</v>
      </c>
      <c r="G506" s="3"/>
      <c r="H506" s="147" t="s">
        <v>254</v>
      </c>
      <c r="I506" s="4" t="s">
        <v>212</v>
      </c>
      <c r="J506" s="270">
        <f>VLOOKUP(C506,[2]Лист1!$A$4:$C$10020,3,0)</f>
        <v>393</v>
      </c>
      <c r="K506" s="97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s="122" customFormat="1" ht="159" customHeight="1" thickTop="1" thickBot="1" x14ac:dyDescent="0.3">
      <c r="A507" s="245"/>
      <c r="B507" s="240" t="s">
        <v>672</v>
      </c>
      <c r="C507" s="241">
        <v>800601</v>
      </c>
      <c r="D507" s="8">
        <v>7.9</v>
      </c>
      <c r="E507" s="96">
        <f t="shared" si="33"/>
        <v>7.11</v>
      </c>
      <c r="F507" s="3" t="s">
        <v>0</v>
      </c>
      <c r="G507" s="3"/>
      <c r="H507" s="147" t="s">
        <v>254</v>
      </c>
      <c r="I507" s="4" t="s">
        <v>212</v>
      </c>
      <c r="J507" s="270">
        <f>VLOOKUP(C507,[2]Лист1!$A$4:$C$10020,3,0)</f>
        <v>854</v>
      </c>
      <c r="K507" s="97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s="122" customFormat="1" ht="123.75" customHeight="1" thickTop="1" thickBot="1" x14ac:dyDescent="0.3">
      <c r="A508" s="276"/>
      <c r="B508" s="240" t="s">
        <v>673</v>
      </c>
      <c r="C508" s="241">
        <v>800801</v>
      </c>
      <c r="D508" s="8">
        <v>3.9</v>
      </c>
      <c r="E508" s="96">
        <f t="shared" si="33"/>
        <v>3.51</v>
      </c>
      <c r="F508" s="3" t="s">
        <v>0</v>
      </c>
      <c r="G508" s="3"/>
      <c r="H508" s="242" t="s">
        <v>253</v>
      </c>
      <c r="I508" s="4" t="s">
        <v>138</v>
      </c>
      <c r="J508" s="270">
        <f>VLOOKUP(C508,[2]Лист1!$A$4:$C$10020,3,0)</f>
        <v>1050</v>
      </c>
      <c r="K508" s="97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s="122" customFormat="1" ht="131.25" customHeight="1" thickTop="1" thickBot="1" x14ac:dyDescent="0.3">
      <c r="A509" s="277"/>
      <c r="B509" s="240" t="s">
        <v>674</v>
      </c>
      <c r="C509" s="241">
        <v>800802</v>
      </c>
      <c r="D509" s="8">
        <v>7.9</v>
      </c>
      <c r="E509" s="96">
        <f t="shared" si="33"/>
        <v>7.11</v>
      </c>
      <c r="F509" s="3" t="s">
        <v>0</v>
      </c>
      <c r="G509" s="3"/>
      <c r="H509" s="147" t="s">
        <v>254</v>
      </c>
      <c r="I509" s="4" t="s">
        <v>212</v>
      </c>
      <c r="J509" s="270">
        <f>VLOOKUP(C509,[2]Лист1!$A$4:$C$10020,3,0)</f>
        <v>627</v>
      </c>
      <c r="K509" s="97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s="122" customFormat="1" ht="129" customHeight="1" thickTop="1" thickBot="1" x14ac:dyDescent="0.3">
      <c r="A510" s="278"/>
      <c r="B510" s="240" t="s">
        <v>675</v>
      </c>
      <c r="C510" s="241">
        <v>800803</v>
      </c>
      <c r="D510" s="8">
        <v>10.9</v>
      </c>
      <c r="E510" s="96">
        <f t="shared" si="33"/>
        <v>9.81</v>
      </c>
      <c r="F510" s="3" t="s">
        <v>0</v>
      </c>
      <c r="G510" s="3"/>
      <c r="H510" s="147" t="s">
        <v>255</v>
      </c>
      <c r="I510" s="4" t="s">
        <v>149</v>
      </c>
      <c r="J510" s="270">
        <f>VLOOKUP(C510,[2]Лист1!$A$4:$C$10020,3,0)</f>
        <v>120</v>
      </c>
      <c r="K510" s="97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s="45" customFormat="1" ht="65.25" customHeight="1" thickTop="1" thickBot="1" x14ac:dyDescent="0.3">
      <c r="A511" s="81"/>
      <c r="B511" s="82"/>
      <c r="C511" s="88"/>
      <c r="D511" s="109"/>
      <c r="E511" s="132"/>
      <c r="F511" s="132"/>
      <c r="G511" s="87"/>
      <c r="H511" s="87"/>
      <c r="I511" s="134"/>
      <c r="J511" s="273"/>
      <c r="K511" s="11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</row>
    <row r="512" spans="1:26" s="45" customFormat="1" ht="135.75" customHeight="1" thickTop="1" thickBot="1" x14ac:dyDescent="0.3">
      <c r="A512" s="186"/>
      <c r="B512" s="246" t="s">
        <v>676</v>
      </c>
      <c r="C512" s="247">
        <v>2600130</v>
      </c>
      <c r="D512" s="8">
        <v>74.19</v>
      </c>
      <c r="E512" s="14">
        <f>ROUND(D512*(1-E$12),2)</f>
        <v>66.77</v>
      </c>
      <c r="F512" s="3" t="s">
        <v>0</v>
      </c>
      <c r="G512" s="248" t="s">
        <v>165</v>
      </c>
      <c r="H512" s="249" t="s">
        <v>132</v>
      </c>
      <c r="I512" s="4" t="s">
        <v>116</v>
      </c>
      <c r="J512" s="270">
        <f>VLOOKUP(C512,[2]Лист1!$A$4:$C$10020,3,0)</f>
        <v>42</v>
      </c>
      <c r="K512" s="97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</row>
    <row r="513" spans="1:22" s="45" customFormat="1" ht="135.75" customHeight="1" thickTop="1" thickBot="1" x14ac:dyDescent="0.3">
      <c r="A513" s="77"/>
      <c r="B513" s="246" t="s">
        <v>677</v>
      </c>
      <c r="C513" s="250">
        <v>2600131</v>
      </c>
      <c r="D513" s="8">
        <v>74.19</v>
      </c>
      <c r="E513" s="14">
        <f>ROUND(D513*(1-E$12),2)</f>
        <v>66.77</v>
      </c>
      <c r="F513" s="3" t="s">
        <v>0</v>
      </c>
      <c r="G513" s="248" t="s">
        <v>165</v>
      </c>
      <c r="H513" s="249" t="s">
        <v>132</v>
      </c>
      <c r="I513" s="4" t="s">
        <v>116</v>
      </c>
      <c r="J513" s="270">
        <f>VLOOKUP(C513,[2]Лист1!$A$4:$C$10020,3,0)</f>
        <v>106</v>
      </c>
      <c r="K513" s="97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</row>
    <row r="514" spans="1:22" s="45" customFormat="1" ht="65.25" customHeight="1" thickTop="1" thickBot="1" x14ac:dyDescent="0.3">
      <c r="A514" s="160"/>
      <c r="B514" s="251"/>
      <c r="C514" s="85"/>
      <c r="D514" s="252"/>
      <c r="E514" s="155"/>
      <c r="F514" s="155"/>
      <c r="G514" s="86"/>
      <c r="H514" s="86"/>
      <c r="I514" s="253"/>
      <c r="J514" s="274"/>
      <c r="K514" s="254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</row>
    <row r="515" spans="1:22" s="45" customFormat="1" ht="223.5" customHeight="1" thickTop="1" thickBot="1" x14ac:dyDescent="0.3">
      <c r="A515" s="255"/>
      <c r="B515" s="5" t="s">
        <v>678</v>
      </c>
      <c r="C515" s="2">
        <v>2600112</v>
      </c>
      <c r="D515" s="8">
        <v>33.9</v>
      </c>
      <c r="E515" s="14">
        <f>ROUND(D515*(1-E$12),2)</f>
        <v>30.51</v>
      </c>
      <c r="F515" s="3" t="s">
        <v>0</v>
      </c>
      <c r="G515" s="3" t="s">
        <v>158</v>
      </c>
      <c r="H515" s="3" t="s">
        <v>13</v>
      </c>
      <c r="I515" s="3" t="s">
        <v>116</v>
      </c>
      <c r="J515" s="270">
        <f>VLOOKUP(C515,[2]Лист1!$A$4:$C$10020,3,0)</f>
        <v>265</v>
      </c>
      <c r="K515" s="97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</row>
    <row r="516" spans="1:22" s="45" customFormat="1" ht="65.25" customHeight="1" thickTop="1" x14ac:dyDescent="0.25">
      <c r="A516" s="160"/>
      <c r="B516" s="251"/>
      <c r="C516" s="85"/>
      <c r="D516" s="252"/>
      <c r="E516" s="155"/>
      <c r="F516" s="155"/>
      <c r="G516" s="86"/>
      <c r="H516" s="86"/>
      <c r="I516" s="253"/>
      <c r="J516" s="274"/>
      <c r="K516" s="254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</row>
  </sheetData>
  <autoFilter ref="A16:K450"/>
  <mergeCells count="5">
    <mergeCell ref="A508:A510"/>
    <mergeCell ref="A497:A498"/>
    <mergeCell ref="A501:A502"/>
    <mergeCell ref="A505:A506"/>
    <mergeCell ref="B446:I446"/>
  </mergeCells>
  <hyperlinks>
    <hyperlink ref="H8" r:id="rId1"/>
    <hyperlink ref="H5" r:id="rId2"/>
  </hyperlinks>
  <pageMargins left="0" right="0" top="0" bottom="0" header="0" footer="0"/>
  <pageSetup paperSize="9" scale="10" fitToHeight="0" orientation="landscape" r:id="rId3"/>
  <headerFooter>
    <oddFooter>&amp;CСтраница  &amp;P из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YakovletaT</dc:creator>
  <cp:lastModifiedBy>Olesya</cp:lastModifiedBy>
  <cp:lastPrinted>2019-09-03T07:02:49Z</cp:lastPrinted>
  <dcterms:created xsi:type="dcterms:W3CDTF">2018-01-15T06:13:00Z</dcterms:created>
  <dcterms:modified xsi:type="dcterms:W3CDTF">2024-04-04T07:49:19Z</dcterms:modified>
</cp:coreProperties>
</file>